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er\21-000\21-075 RN - Energiregnskaber 2020\2 Bilag slutrapport\"/>
    </mc:Choice>
  </mc:AlternateContent>
  <xr:revisionPtr revIDLastSave="0" documentId="13_ncr:1_{393D5E0E-4BDE-4C1A-B565-9F31F8B48C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0" sheetId="11" r:id="rId1"/>
    <sheet name="2018" sheetId="10" r:id="rId2"/>
    <sheet name="2016" sheetId="7" r:id="rId3"/>
    <sheet name="2010" sheetId="5" r:id="rId4"/>
    <sheet name="2010-20" sheetId="12" r:id="rId5"/>
    <sheet name="1990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3" l="1"/>
  <c r="E49" i="13"/>
  <c r="E32" i="13"/>
  <c r="E31" i="13"/>
  <c r="D31" i="13"/>
  <c r="C31" i="13"/>
  <c r="C30" i="13"/>
  <c r="C29" i="13"/>
  <c r="O23" i="13"/>
  <c r="L23" i="13"/>
  <c r="I23" i="13"/>
  <c r="H23" i="13"/>
  <c r="F23" i="13"/>
  <c r="C23" i="13"/>
  <c r="P23" i="13"/>
  <c r="N23" i="13"/>
  <c r="K23" i="13"/>
  <c r="D23" i="13"/>
  <c r="Q13" i="13"/>
  <c r="O13" i="13"/>
  <c r="L13" i="13"/>
  <c r="K13" i="13"/>
  <c r="I13" i="13"/>
  <c r="F13" i="13"/>
  <c r="C13" i="13"/>
  <c r="P13" i="13"/>
  <c r="N13" i="13"/>
  <c r="M13" i="13"/>
  <c r="J13" i="13"/>
  <c r="H13" i="13"/>
  <c r="G13" i="13"/>
  <c r="E29" i="13"/>
  <c r="E33" i="12"/>
  <c r="D33" i="12"/>
  <c r="C33" i="12"/>
  <c r="E31" i="12"/>
  <c r="D31" i="12"/>
  <c r="C31" i="12"/>
  <c r="E30" i="12"/>
  <c r="D30" i="12"/>
  <c r="C30" i="12"/>
  <c r="E29" i="12"/>
  <c r="D29" i="12"/>
  <c r="C29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C33" i="13" l="1"/>
  <c r="D13" i="13"/>
  <c r="E30" i="13"/>
  <c r="D30" i="13" s="1"/>
  <c r="G23" i="13"/>
  <c r="J23" i="13"/>
  <c r="Q23" i="13"/>
  <c r="M23" i="13"/>
  <c r="E23" i="13"/>
  <c r="E29" i="11"/>
  <c r="E33" i="13" l="1"/>
  <c r="D29" i="13"/>
  <c r="D33" i="13" s="1"/>
  <c r="E44" i="11"/>
  <c r="K23" i="11" l="1"/>
  <c r="Q23" i="11"/>
  <c r="Q13" i="11"/>
  <c r="K13" i="11"/>
  <c r="H13" i="11"/>
  <c r="P23" i="11"/>
  <c r="O23" i="11"/>
  <c r="M23" i="11"/>
  <c r="L23" i="11"/>
  <c r="J23" i="11"/>
  <c r="I23" i="11"/>
  <c r="G23" i="11"/>
  <c r="F23" i="11"/>
  <c r="D23" i="11"/>
  <c r="C23" i="11"/>
  <c r="P13" i="11"/>
  <c r="O13" i="11"/>
  <c r="M13" i="11"/>
  <c r="L13" i="11"/>
  <c r="J13" i="11"/>
  <c r="I13" i="11"/>
  <c r="G13" i="11"/>
  <c r="F13" i="11"/>
  <c r="C13" i="11"/>
  <c r="D13" i="11"/>
  <c r="D31" i="11"/>
  <c r="C31" i="11"/>
  <c r="E30" i="11"/>
  <c r="D30" i="11"/>
  <c r="C30" i="11"/>
  <c r="D29" i="11"/>
  <c r="C29" i="11"/>
  <c r="N23" i="11"/>
  <c r="E23" i="11"/>
  <c r="N13" i="11"/>
  <c r="E13" i="11"/>
  <c r="E30" i="10"/>
  <c r="E29" i="10"/>
  <c r="E44" i="10"/>
  <c r="E32" i="11" l="1"/>
  <c r="D33" i="11"/>
  <c r="C33" i="11"/>
  <c r="E23" i="10"/>
  <c r="H23" i="10"/>
  <c r="K23" i="10"/>
  <c r="N23" i="10"/>
  <c r="Q23" i="10"/>
  <c r="Q13" i="10"/>
  <c r="N13" i="10"/>
  <c r="K13" i="10"/>
  <c r="H13" i="10"/>
  <c r="E13" i="10"/>
  <c r="H23" i="11" l="1"/>
  <c r="E33" i="11" s="1"/>
  <c r="E31" i="11"/>
  <c r="E33" i="10"/>
  <c r="D33" i="10"/>
  <c r="C33" i="10"/>
  <c r="E32" i="10"/>
  <c r="E31" i="10"/>
  <c r="D31" i="10"/>
  <c r="C31" i="10"/>
  <c r="D30" i="10"/>
  <c r="C30" i="10"/>
  <c r="D29" i="10"/>
  <c r="C29" i="10"/>
  <c r="E33" i="7" l="1"/>
  <c r="D33" i="7"/>
  <c r="C33" i="7"/>
  <c r="E32" i="7"/>
  <c r="E31" i="7"/>
  <c r="D31" i="7"/>
  <c r="C31" i="7"/>
  <c r="E30" i="7"/>
  <c r="D30" i="7"/>
  <c r="C30" i="7"/>
  <c r="E29" i="7"/>
  <c r="D29" i="7"/>
  <c r="C29" i="7"/>
  <c r="D29" i="5"/>
  <c r="E29" i="5"/>
  <c r="D30" i="5"/>
  <c r="E30" i="5"/>
  <c r="D31" i="5"/>
  <c r="E31" i="5"/>
  <c r="E32" i="5"/>
  <c r="D33" i="5"/>
  <c r="E33" i="5"/>
  <c r="C30" i="5"/>
  <c r="C31" i="5"/>
  <c r="C33" i="5"/>
  <c r="C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 Gunnar Ansas Guddat</author>
  </authors>
  <commentList>
    <comment ref="O16" authorId="0" shapeId="0" xr:uid="{3D8F5E3D-0BA5-4AD2-BE01-08BE0DAF8D16}">
      <text>
        <r>
          <rPr>
            <b/>
            <sz val="9"/>
            <color indexed="81"/>
            <rFont val="Tahoma"/>
            <family val="2"/>
          </rPr>
          <t>Aalborg Gas:
Madlavning: 4,2 TJ
Erhverv:    19,2 TJ
Individuel:   5,4 TJ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Michael Odgaard</author>
  </authors>
  <commentList>
    <comment ref="E47" authorId="0" shapeId="0" xr:uid="{4EE61FE5-F5B0-40BD-997C-ACDC18AF2D05}">
      <text>
        <r>
          <rPr>
            <b/>
            <sz val="9"/>
            <color indexed="81"/>
            <rFont val="Tahoma"/>
            <family val="2"/>
          </rPr>
          <t>Antages at opvarmning med bygas ikke indgår i BBR for boliger med naturgas</t>
        </r>
      </text>
    </comment>
  </commentList>
</comments>
</file>

<file path=xl/sharedStrings.xml><?xml version="1.0" encoding="utf-8"?>
<sst xmlns="http://schemas.openxmlformats.org/spreadsheetml/2006/main" count="442" uniqueCount="47">
  <si>
    <t>Kommune</t>
  </si>
  <si>
    <t>Nr</t>
  </si>
  <si>
    <t>Antal</t>
  </si>
  <si>
    <t>Forbrug</t>
  </si>
  <si>
    <t>Bolig</t>
  </si>
  <si>
    <t>Erhverv</t>
  </si>
  <si>
    <t>Total</t>
  </si>
  <si>
    <t>TJ</t>
  </si>
  <si>
    <t>Andet</t>
  </si>
  <si>
    <t>En kunde kan have flere målere</t>
  </si>
  <si>
    <t>HMN Naturgas</t>
  </si>
  <si>
    <t>Rebild</t>
  </si>
  <si>
    <t>Brønderslev</t>
  </si>
  <si>
    <t>Frederikshavn</t>
  </si>
  <si>
    <t>Hjørring</t>
  </si>
  <si>
    <t>Jammerbugt</t>
  </si>
  <si>
    <t>Mariagerfjord</t>
  </si>
  <si>
    <t>Morsø</t>
  </si>
  <si>
    <t>Thisted</t>
  </si>
  <si>
    <t>Vesthimmerland</t>
  </si>
  <si>
    <t>Aalborg</t>
  </si>
  <si>
    <t>Region</t>
  </si>
  <si>
    <t>Nordjylland</t>
  </si>
  <si>
    <t>Evida - Naturgas</t>
  </si>
  <si>
    <t>Aalborg Gas - Bygas</t>
  </si>
  <si>
    <t>Madlavning</t>
  </si>
  <si>
    <t>Evida Naturgas</t>
  </si>
  <si>
    <t>Beregnet. Antal tilslutninger jf. Danmakrs Statistik (BOL1)</t>
  </si>
  <si>
    <t>Kommune og Nr.</t>
  </si>
  <si>
    <t>Tilslutninger</t>
  </si>
  <si>
    <r>
      <t>Nm</t>
    </r>
    <r>
      <rPr>
        <vertAlign val="superscript"/>
        <sz val="10"/>
        <rFont val="Arial"/>
        <family val="2"/>
      </rPr>
      <t>3</t>
    </r>
  </si>
  <si>
    <t>Region og Nr.</t>
  </si>
  <si>
    <t>Enhedsforbrug</t>
  </si>
  <si>
    <t>GJ/bolig</t>
  </si>
  <si>
    <t>Brændværdi</t>
  </si>
  <si>
    <r>
      <t>kWh/Nm</t>
    </r>
    <r>
      <rPr>
        <vertAlign val="superscript"/>
        <sz val="10"/>
        <rFont val="Arial"/>
        <family val="2"/>
      </rPr>
      <t>3</t>
    </r>
  </si>
  <si>
    <t>Indeks udvikling af naturgas til opvarmning i erhverv (2010=100)</t>
  </si>
  <si>
    <t>Baseret på 1990-2010 i Energistatistik 2018:</t>
  </si>
  <si>
    <t>Bygas</t>
  </si>
  <si>
    <t>Madlavning (&lt; 200 m3)</t>
  </si>
  <si>
    <t>Individuel (&gt; 200 m3)</t>
  </si>
  <si>
    <t>Bilag 9 - Gassalg udvikling 2010-2020</t>
  </si>
  <si>
    <t>Bilag 9 - Gassalg 2020</t>
  </si>
  <si>
    <t>Bilag 9 - Gassalg 2018</t>
  </si>
  <si>
    <t>Bilag 9 - Gassalg 2016</t>
  </si>
  <si>
    <t>Bilag 9 - Gassalg 2010</t>
  </si>
  <si>
    <t>Bilag 9 - Gassalg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</si>
</sst>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2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BBB59"/>
        <bgColor rgb="FF000000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" fontId="4" fillId="2" borderId="1" applyNumberFormat="0" applyProtection="0">
      <alignment horizontal="right" vertical="center"/>
    </xf>
    <xf numFmtId="0" fontId="3" fillId="3" borderId="1" applyNumberFormat="0" applyProtection="0">
      <alignment horizontal="left" vertical="center" indent="1"/>
    </xf>
    <xf numFmtId="0" fontId="3" fillId="3" borderId="1" applyNumberFormat="0" applyProtection="0">
      <alignment horizontal="left" vertical="center" indent="1"/>
    </xf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5" fillId="4" borderId="0" xfId="0" applyFont="1" applyFill="1"/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6" fillId="5" borderId="0" xfId="0" applyFont="1" applyFill="1"/>
    <xf numFmtId="0" fontId="0" fillId="0" borderId="4" xfId="0" applyFill="1" applyBorder="1"/>
    <xf numFmtId="0" fontId="0" fillId="0" borderId="5" xfId="0" applyFill="1" applyBorder="1"/>
    <xf numFmtId="3" fontId="1" fillId="0" borderId="2" xfId="0" applyNumberFormat="1" applyFont="1" applyBorder="1"/>
    <xf numFmtId="165" fontId="0" fillId="0" borderId="2" xfId="1" applyNumberFormat="1" applyFont="1" applyBorder="1"/>
    <xf numFmtId="165" fontId="0" fillId="0" borderId="2" xfId="1" applyNumberFormat="1" applyFont="1" applyFill="1" applyBorder="1"/>
    <xf numFmtId="3" fontId="1" fillId="0" borderId="2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1" fillId="0" borderId="2" xfId="5" applyFont="1" applyBorder="1"/>
    <xf numFmtId="9" fontId="0" fillId="0" borderId="2" xfId="5" applyFont="1" applyBorder="1"/>
    <xf numFmtId="9" fontId="0" fillId="6" borderId="7" xfId="5" applyFont="1" applyFill="1" applyBorder="1"/>
    <xf numFmtId="9" fontId="0" fillId="0" borderId="2" xfId="5" applyFont="1" applyFill="1" applyBorder="1"/>
    <xf numFmtId="9" fontId="1" fillId="0" borderId="2" xfId="5" applyFont="1" applyFill="1" applyBorder="1"/>
    <xf numFmtId="9" fontId="0" fillId="0" borderId="7" xfId="5" applyFont="1" applyFill="1" applyBorder="1"/>
    <xf numFmtId="0" fontId="0" fillId="0" borderId="11" xfId="0" applyFill="1" applyBorder="1"/>
    <xf numFmtId="0" fontId="0" fillId="0" borderId="12" xfId="0" applyBorder="1"/>
    <xf numFmtId="0" fontId="0" fillId="0" borderId="12" xfId="0" applyFill="1" applyBorder="1"/>
    <xf numFmtId="0" fontId="0" fillId="0" borderId="13" xfId="0" applyBorder="1"/>
    <xf numFmtId="0" fontId="1" fillId="0" borderId="3" xfId="0" applyFont="1" applyFill="1" applyBorder="1"/>
    <xf numFmtId="9" fontId="1" fillId="0" borderId="6" xfId="5" applyFont="1" applyBorder="1"/>
    <xf numFmtId="9" fontId="1" fillId="6" borderId="7" xfId="5" applyFont="1" applyFill="1" applyBorder="1"/>
    <xf numFmtId="9" fontId="0" fillId="0" borderId="6" xfId="5" applyFont="1" applyBorder="1"/>
    <xf numFmtId="9" fontId="0" fillId="0" borderId="6" xfId="5" applyFont="1" applyFill="1" applyBorder="1"/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6" borderId="17" xfId="0" applyFill="1" applyBorder="1" applyAlignment="1">
      <alignment horizontal="right"/>
    </xf>
    <xf numFmtId="0" fontId="0" fillId="6" borderId="17" xfId="0" applyFill="1" applyBorder="1"/>
    <xf numFmtId="0" fontId="0" fillId="0" borderId="18" xfId="0" applyBorder="1"/>
    <xf numFmtId="9" fontId="1" fillId="0" borderId="19" xfId="5" applyFont="1" applyBorder="1"/>
    <xf numFmtId="9" fontId="0" fillId="0" borderId="20" xfId="5" applyFont="1" applyBorder="1"/>
    <xf numFmtId="9" fontId="0" fillId="0" borderId="21" xfId="5" applyFont="1" applyBorder="1"/>
    <xf numFmtId="9" fontId="0" fillId="0" borderId="19" xfId="5" applyFont="1" applyBorder="1"/>
    <xf numFmtId="0" fontId="0" fillId="0" borderId="22" xfId="0" applyBorder="1"/>
    <xf numFmtId="9" fontId="1" fillId="0" borderId="23" xfId="5" applyFont="1" applyBorder="1"/>
    <xf numFmtId="9" fontId="0" fillId="0" borderId="24" xfId="5" applyFont="1" applyBorder="1"/>
    <xf numFmtId="9" fontId="0" fillId="0" borderId="25" xfId="5" applyFont="1" applyBorder="1"/>
    <xf numFmtId="9" fontId="0" fillId="0" borderId="23" xfId="5" applyFont="1" applyBorder="1"/>
    <xf numFmtId="166" fontId="1" fillId="6" borderId="7" xfId="1" applyNumberFormat="1" applyFont="1" applyFill="1" applyBorder="1"/>
    <xf numFmtId="165" fontId="0" fillId="0" borderId="7" xfId="1" applyNumberFormat="1" applyFont="1" applyFill="1" applyBorder="1"/>
    <xf numFmtId="165" fontId="0" fillId="0" borderId="20" xfId="1" applyNumberFormat="1" applyFont="1" applyBorder="1"/>
    <xf numFmtId="165" fontId="0" fillId="0" borderId="21" xfId="1" applyNumberFormat="1" applyFont="1" applyBorder="1"/>
    <xf numFmtId="165" fontId="0" fillId="0" borderId="24" xfId="1" applyNumberFormat="1" applyFont="1" applyBorder="1"/>
    <xf numFmtId="165" fontId="0" fillId="0" borderId="25" xfId="1" applyNumberFormat="1" applyFont="1" applyBorder="1"/>
    <xf numFmtId="165" fontId="0" fillId="0" borderId="6" xfId="1" applyNumberFormat="1" applyFont="1" applyBorder="1"/>
    <xf numFmtId="165" fontId="0" fillId="0" borderId="6" xfId="1" applyNumberFormat="1" applyFont="1" applyFill="1" applyBorder="1"/>
    <xf numFmtId="165" fontId="0" fillId="0" borderId="19" xfId="1" applyNumberFormat="1" applyFont="1" applyBorder="1"/>
    <xf numFmtId="165" fontId="0" fillId="0" borderId="23" xfId="1" applyNumberFormat="1" applyFont="1" applyBorder="1"/>
    <xf numFmtId="167" fontId="0" fillId="6" borderId="17" xfId="0" applyNumberFormat="1" applyFill="1" applyBorder="1" applyAlignment="1">
      <alignment horizontal="right"/>
    </xf>
    <xf numFmtId="167" fontId="1" fillId="6" borderId="7" xfId="1" applyNumberFormat="1" applyFont="1" applyFill="1" applyBorder="1"/>
    <xf numFmtId="164" fontId="1" fillId="6" borderId="7" xfId="1" applyNumberFormat="1" applyFont="1" applyFill="1" applyBorder="1"/>
    <xf numFmtId="0" fontId="0" fillId="0" borderId="11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center"/>
    </xf>
    <xf numFmtId="165" fontId="0" fillId="5" borderId="0" xfId="0" applyNumberFormat="1" applyFill="1"/>
    <xf numFmtId="0" fontId="1" fillId="0" borderId="23" xfId="0" applyFont="1" applyBorder="1"/>
    <xf numFmtId="0" fontId="0" fillId="0" borderId="24" xfId="0" applyBorder="1"/>
    <xf numFmtId="0" fontId="0" fillId="0" borderId="25" xfId="0" applyBorder="1"/>
    <xf numFmtId="0" fontId="2" fillId="5" borderId="22" xfId="0" applyFont="1" applyFill="1" applyBorder="1"/>
    <xf numFmtId="0" fontId="2" fillId="5" borderId="28" xfId="0" applyFont="1" applyFill="1" applyBorder="1"/>
    <xf numFmtId="0" fontId="2" fillId="5" borderId="29" xfId="0" applyFont="1" applyFill="1" applyBorder="1"/>
    <xf numFmtId="0" fontId="1" fillId="5" borderId="22" xfId="0" applyFont="1" applyFill="1" applyBorder="1"/>
    <xf numFmtId="0" fontId="0" fillId="5" borderId="28" xfId="0" applyFill="1" applyBorder="1"/>
    <xf numFmtId="2" fontId="0" fillId="5" borderId="29" xfId="0" applyNumberFormat="1" applyFill="1" applyBorder="1"/>
    <xf numFmtId="167" fontId="0" fillId="5" borderId="0" xfId="0" applyNumberFormat="1" applyFill="1"/>
    <xf numFmtId="0" fontId="0" fillId="5" borderId="3" xfId="0" applyFill="1" applyBorder="1"/>
    <xf numFmtId="0" fontId="0" fillId="5" borderId="4" xfId="0" applyFill="1" applyBorder="1"/>
    <xf numFmtId="167" fontId="0" fillId="5" borderId="5" xfId="0" applyNumberFormat="1" applyFill="1" applyBorder="1"/>
    <xf numFmtId="0" fontId="2" fillId="5" borderId="6" xfId="0" applyFont="1" applyFill="1" applyBorder="1"/>
    <xf numFmtId="0" fontId="0" fillId="5" borderId="2" xfId="0" applyFill="1" applyBorder="1"/>
    <xf numFmtId="0" fontId="10" fillId="7" borderId="2" xfId="0" applyFont="1" applyFill="1" applyBorder="1" applyAlignment="1">
      <alignment horizontal="right"/>
    </xf>
    <xf numFmtId="167" fontId="10" fillId="8" borderId="7" xfId="0" applyNumberFormat="1" applyFont="1" applyFill="1" applyBorder="1" applyAlignment="1">
      <alignment horizontal="right"/>
    </xf>
    <xf numFmtId="0" fontId="0" fillId="5" borderId="6" xfId="0" applyFill="1" applyBorder="1"/>
    <xf numFmtId="165" fontId="0" fillId="5" borderId="2" xfId="1" applyNumberFormat="1" applyFont="1" applyFill="1" applyBorder="1"/>
    <xf numFmtId="167" fontId="0" fillId="6" borderId="7" xfId="0" applyNumberFormat="1" applyFill="1" applyBorder="1"/>
    <xf numFmtId="165" fontId="0" fillId="5" borderId="2" xfId="0" applyNumberFormat="1" applyFill="1" applyBorder="1"/>
  </cellXfs>
  <cellStyles count="6">
    <cellStyle name="Komma" xfId="1" builtinId="3"/>
    <cellStyle name="Normal" xfId="0" builtinId="0"/>
    <cellStyle name="Procent" xfId="5" builtinId="5"/>
    <cellStyle name="SAPBEXstdData" xfId="2" xr:uid="{00000000-0005-0000-0000-000002000000}"/>
    <cellStyle name="SAPBEXstdItem" xfId="3" xr:uid="{00000000-0005-0000-0000-000003000000}"/>
    <cellStyle name="SAPBEXstdItemX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01AA-21F7-4466-B677-ED0A46EC02AE}">
  <dimension ref="A1:AD96"/>
  <sheetViews>
    <sheetView tabSelected="1" zoomScale="70" zoomScaleNormal="70" workbookViewId="0">
      <selection activeCell="E10" sqref="E10"/>
    </sheetView>
  </sheetViews>
  <sheetFormatPr defaultRowHeight="12.75" x14ac:dyDescent="0.2"/>
  <cols>
    <col min="2" max="20" width="13.28515625" customWidth="1"/>
  </cols>
  <sheetData>
    <row r="1" spans="1:30" ht="26.25" x14ac:dyDescent="0.4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x14ac:dyDescent="0.2"/>
    <row r="3" spans="1:30" s="3" customFormat="1" x14ac:dyDescent="0.2">
      <c r="B3" s="4" t="s">
        <v>23</v>
      </c>
    </row>
    <row r="4" spans="1:30" s="3" customFormat="1" x14ac:dyDescent="0.2">
      <c r="B4" s="5" t="s">
        <v>9</v>
      </c>
    </row>
    <row r="5" spans="1:30" s="3" customFormat="1" ht="13.5" thickBot="1" x14ac:dyDescent="0.25"/>
    <row r="6" spans="1:30" s="3" customFormat="1" x14ac:dyDescent="0.2">
      <c r="B6" s="21" t="s">
        <v>0</v>
      </c>
      <c r="C6" s="25" t="s">
        <v>12</v>
      </c>
      <c r="D6" s="6"/>
      <c r="E6" s="7"/>
      <c r="F6" s="25" t="s">
        <v>13</v>
      </c>
      <c r="G6" s="6"/>
      <c r="H6" s="7"/>
      <c r="I6" s="25" t="s">
        <v>14</v>
      </c>
      <c r="J6" s="6"/>
      <c r="K6" s="7"/>
      <c r="L6" s="25" t="s">
        <v>15</v>
      </c>
      <c r="M6" s="6"/>
      <c r="N6" s="7"/>
      <c r="O6" s="25" t="s">
        <v>16</v>
      </c>
      <c r="P6" s="6"/>
      <c r="Q6" s="7"/>
    </row>
    <row r="7" spans="1:30" s="3" customFormat="1" ht="13.5" thickBot="1" x14ac:dyDescent="0.25">
      <c r="B7" s="24" t="s">
        <v>1</v>
      </c>
      <c r="C7" s="12">
        <v>810</v>
      </c>
      <c r="D7" s="13"/>
      <c r="E7" s="14"/>
      <c r="F7" s="12">
        <v>813</v>
      </c>
      <c r="G7" s="13"/>
      <c r="H7" s="14"/>
      <c r="I7" s="12">
        <v>860</v>
      </c>
      <c r="J7" s="13"/>
      <c r="K7" s="14"/>
      <c r="L7" s="12">
        <v>849</v>
      </c>
      <c r="M7" s="13"/>
      <c r="N7" s="14"/>
      <c r="O7" s="12">
        <v>846</v>
      </c>
      <c r="P7" s="13"/>
      <c r="Q7" s="14"/>
    </row>
    <row r="8" spans="1:30" s="3" customFormat="1" x14ac:dyDescent="0.2">
      <c r="B8" s="30"/>
      <c r="C8" s="31" t="s">
        <v>2</v>
      </c>
      <c r="D8" s="32" t="s">
        <v>3</v>
      </c>
      <c r="E8" s="33" t="s">
        <v>7</v>
      </c>
      <c r="F8" s="31" t="s">
        <v>2</v>
      </c>
      <c r="G8" s="32" t="s">
        <v>3</v>
      </c>
      <c r="H8" s="33" t="s">
        <v>7</v>
      </c>
      <c r="I8" s="31" t="s">
        <v>2</v>
      </c>
      <c r="J8" s="32" t="s">
        <v>3</v>
      </c>
      <c r="K8" s="33" t="s">
        <v>7</v>
      </c>
      <c r="L8" s="31" t="s">
        <v>2</v>
      </c>
      <c r="M8" s="32" t="s">
        <v>3</v>
      </c>
      <c r="N8" s="33" t="s">
        <v>7</v>
      </c>
      <c r="O8" s="31" t="s">
        <v>2</v>
      </c>
      <c r="P8" s="32" t="s">
        <v>3</v>
      </c>
      <c r="Q8" s="33" t="s">
        <v>7</v>
      </c>
    </row>
    <row r="9" spans="1:30" s="3" customFormat="1" x14ac:dyDescent="0.2">
      <c r="B9" s="22" t="s">
        <v>4</v>
      </c>
      <c r="C9" s="51">
        <v>463</v>
      </c>
      <c r="D9" s="8">
        <v>822960.99996799906</v>
      </c>
      <c r="E9" s="57">
        <v>32.613944428731806</v>
      </c>
      <c r="F9" s="51">
        <v>3512</v>
      </c>
      <c r="G9" s="9">
        <v>5081738.002250988</v>
      </c>
      <c r="H9" s="57">
        <v>201.38927702920665</v>
      </c>
      <c r="I9" s="51">
        <v>1755</v>
      </c>
      <c r="J9" s="9">
        <v>2734728.3695900044</v>
      </c>
      <c r="K9" s="57">
        <v>108.37728528685189</v>
      </c>
      <c r="L9" s="51">
        <v>2513</v>
      </c>
      <c r="M9" s="9">
        <v>3431596.1551330001</v>
      </c>
      <c r="N9" s="57">
        <v>135.9941556279208</v>
      </c>
      <c r="O9" s="51">
        <v>3060</v>
      </c>
      <c r="P9" s="9">
        <v>4411162.0426670015</v>
      </c>
      <c r="Q9" s="57">
        <v>174.81435175089331</v>
      </c>
    </row>
    <row r="10" spans="1:30" s="3" customFormat="1" x14ac:dyDescent="0.2">
      <c r="B10" s="22" t="s">
        <v>5</v>
      </c>
      <c r="C10" s="51">
        <v>110</v>
      </c>
      <c r="D10" s="8">
        <v>9212490.1588912886</v>
      </c>
      <c r="E10" s="57">
        <v>365.09098499686183</v>
      </c>
      <c r="F10" s="51">
        <v>233</v>
      </c>
      <c r="G10" s="9">
        <v>23093785.975242581</v>
      </c>
      <c r="H10" s="57">
        <v>915.20673819886349</v>
      </c>
      <c r="I10" s="51">
        <v>135</v>
      </c>
      <c r="J10" s="9">
        <v>8619667.7329160161</v>
      </c>
      <c r="K10" s="57">
        <v>341.59743225546174</v>
      </c>
      <c r="L10" s="51">
        <v>97</v>
      </c>
      <c r="M10" s="9">
        <v>3567354.6635486269</v>
      </c>
      <c r="N10" s="57">
        <v>141.37426531643209</v>
      </c>
      <c r="O10" s="51">
        <v>188</v>
      </c>
      <c r="P10" s="9">
        <v>29582630.741039157</v>
      </c>
      <c r="Q10" s="57">
        <v>1172.359656267382</v>
      </c>
    </row>
    <row r="11" spans="1:30" s="3" customFormat="1" x14ac:dyDescent="0.2">
      <c r="B11" s="23" t="s">
        <v>8</v>
      </c>
      <c r="C11" s="52"/>
      <c r="D11" s="11">
        <v>10299207.570022708</v>
      </c>
      <c r="E11" s="46">
        <v>408.15759599999996</v>
      </c>
      <c r="F11" s="52"/>
      <c r="G11" s="10">
        <v>21072305.132475395</v>
      </c>
      <c r="H11" s="46">
        <v>835.0954524</v>
      </c>
      <c r="I11" s="52"/>
      <c r="J11" s="10">
        <v>3141474.9947009841</v>
      </c>
      <c r="K11" s="46">
        <v>124.49665404000001</v>
      </c>
      <c r="L11" s="52"/>
      <c r="M11" s="10">
        <v>5624314.7918243734</v>
      </c>
      <c r="N11" s="46">
        <v>222.89159519999993</v>
      </c>
      <c r="O11" s="52"/>
      <c r="P11" s="10">
        <v>8905668.2816048432</v>
      </c>
      <c r="Q11" s="46">
        <v>352.93163399999992</v>
      </c>
    </row>
    <row r="12" spans="1:30" s="3" customFormat="1" ht="13.5" thickBot="1" x14ac:dyDescent="0.25">
      <c r="B12" s="35"/>
      <c r="C12" s="53"/>
      <c r="D12" s="47"/>
      <c r="E12" s="48">
        <v>0</v>
      </c>
      <c r="F12" s="53"/>
      <c r="G12" s="47"/>
      <c r="H12" s="48">
        <v>0</v>
      </c>
      <c r="I12" s="53"/>
      <c r="J12" s="47"/>
      <c r="K12" s="48">
        <v>0</v>
      </c>
      <c r="L12" s="53"/>
      <c r="M12" s="47"/>
      <c r="N12" s="48">
        <v>0</v>
      </c>
      <c r="O12" s="53"/>
      <c r="P12" s="47"/>
      <c r="Q12" s="48">
        <v>0</v>
      </c>
    </row>
    <row r="13" spans="1:30" s="3" customFormat="1" ht="13.5" thickBot="1" x14ac:dyDescent="0.25">
      <c r="B13" s="40" t="s">
        <v>6</v>
      </c>
      <c r="C13" s="54">
        <f t="shared" ref="C13:Q13" si="0">SUM(C9:C12)</f>
        <v>573</v>
      </c>
      <c r="D13" s="49">
        <f t="shared" si="0"/>
        <v>20334658.728881996</v>
      </c>
      <c r="E13" s="50">
        <f t="shared" si="0"/>
        <v>805.86252542559362</v>
      </c>
      <c r="F13" s="54">
        <f t="shared" si="0"/>
        <v>3745</v>
      </c>
      <c r="G13" s="49">
        <f t="shared" si="0"/>
        <v>49247829.10996896</v>
      </c>
      <c r="H13" s="50">
        <f t="shared" si="0"/>
        <v>1951.6914676280703</v>
      </c>
      <c r="I13" s="54">
        <f t="shared" si="0"/>
        <v>1890</v>
      </c>
      <c r="J13" s="49">
        <f t="shared" si="0"/>
        <v>14495871.097207006</v>
      </c>
      <c r="K13" s="50">
        <f t="shared" si="0"/>
        <v>574.47137158231362</v>
      </c>
      <c r="L13" s="54">
        <f t="shared" si="0"/>
        <v>2610</v>
      </c>
      <c r="M13" s="49">
        <f t="shared" si="0"/>
        <v>12623265.610506002</v>
      </c>
      <c r="N13" s="50">
        <f t="shared" si="0"/>
        <v>500.26001614435285</v>
      </c>
      <c r="O13" s="54">
        <f t="shared" si="0"/>
        <v>3248</v>
      </c>
      <c r="P13" s="49">
        <f t="shared" si="0"/>
        <v>42899461.065311</v>
      </c>
      <c r="Q13" s="50">
        <f t="shared" si="0"/>
        <v>1700.1056420182754</v>
      </c>
    </row>
    <row r="14" spans="1:30" s="3" customFormat="1" x14ac:dyDescent="0.2"/>
    <row r="15" spans="1:30" s="3" customFormat="1" ht="13.5" thickBot="1" x14ac:dyDescent="0.25"/>
    <row r="16" spans="1:30" s="3" customFormat="1" x14ac:dyDescent="0.2">
      <c r="B16" s="21" t="s">
        <v>0</v>
      </c>
      <c r="C16" s="25" t="s">
        <v>17</v>
      </c>
      <c r="D16" s="6"/>
      <c r="E16" s="7"/>
      <c r="F16" s="25" t="s">
        <v>11</v>
      </c>
      <c r="G16" s="6"/>
      <c r="H16" s="7"/>
      <c r="I16" s="25" t="s">
        <v>18</v>
      </c>
      <c r="J16" s="6"/>
      <c r="K16" s="7"/>
      <c r="L16" s="25" t="s">
        <v>19</v>
      </c>
      <c r="M16" s="6"/>
      <c r="N16" s="7"/>
      <c r="O16" s="25" t="s">
        <v>20</v>
      </c>
      <c r="P16" s="6"/>
      <c r="Q16" s="7"/>
    </row>
    <row r="17" spans="2:17" s="3" customFormat="1" ht="13.5" thickBot="1" x14ac:dyDescent="0.25">
      <c r="B17" s="24" t="s">
        <v>1</v>
      </c>
      <c r="C17" s="12">
        <v>773</v>
      </c>
      <c r="D17" s="13"/>
      <c r="E17" s="14"/>
      <c r="F17" s="12">
        <v>840</v>
      </c>
      <c r="G17" s="13"/>
      <c r="H17" s="14"/>
      <c r="I17" s="12">
        <v>787</v>
      </c>
      <c r="J17" s="13"/>
      <c r="K17" s="14"/>
      <c r="L17" s="12">
        <v>820</v>
      </c>
      <c r="M17" s="13"/>
      <c r="N17" s="14"/>
      <c r="O17" s="12">
        <v>851</v>
      </c>
      <c r="P17" s="13"/>
      <c r="Q17" s="14"/>
    </row>
    <row r="18" spans="2:17" s="3" customFormat="1" x14ac:dyDescent="0.2">
      <c r="B18" s="30"/>
      <c r="C18" s="31" t="s">
        <v>2</v>
      </c>
      <c r="D18" s="32" t="s">
        <v>3</v>
      </c>
      <c r="E18" s="33" t="s">
        <v>7</v>
      </c>
      <c r="F18" s="31" t="s">
        <v>2</v>
      </c>
      <c r="G18" s="32" t="s">
        <v>3</v>
      </c>
      <c r="H18" s="33" t="s">
        <v>7</v>
      </c>
      <c r="I18" s="31" t="s">
        <v>2</v>
      </c>
      <c r="J18" s="32" t="s">
        <v>3</v>
      </c>
      <c r="K18" s="33" t="s">
        <v>7</v>
      </c>
      <c r="L18" s="31" t="s">
        <v>2</v>
      </c>
      <c r="M18" s="32" t="s">
        <v>3</v>
      </c>
      <c r="N18" s="33" t="s">
        <v>7</v>
      </c>
      <c r="O18" s="31" t="s">
        <v>2</v>
      </c>
      <c r="P18" s="32" t="s">
        <v>3</v>
      </c>
      <c r="Q18" s="33" t="s">
        <v>7</v>
      </c>
    </row>
    <row r="19" spans="2:17" s="3" customFormat="1" x14ac:dyDescent="0.2">
      <c r="B19" s="22" t="s">
        <v>4</v>
      </c>
      <c r="C19" s="51">
        <v>2617</v>
      </c>
      <c r="D19" s="8">
        <v>3822396.6246379972</v>
      </c>
      <c r="E19" s="57">
        <v>151.48157823440386</v>
      </c>
      <c r="F19" s="51">
        <v>625</v>
      </c>
      <c r="G19" s="9">
        <v>1043481.4307599999</v>
      </c>
      <c r="H19" s="57">
        <v>41.3531691010188</v>
      </c>
      <c r="I19" s="51">
        <v>1981</v>
      </c>
      <c r="J19" s="9">
        <v>2966279.4440769996</v>
      </c>
      <c r="K19" s="57">
        <v>117.55365436877149</v>
      </c>
      <c r="L19" s="51">
        <v>1182</v>
      </c>
      <c r="M19" s="9">
        <v>1829633.71584</v>
      </c>
      <c r="N19" s="57">
        <v>72.508384158739204</v>
      </c>
      <c r="O19" s="51">
        <v>2127</v>
      </c>
      <c r="P19" s="9">
        <v>2973671.713227002</v>
      </c>
      <c r="Q19" s="57">
        <v>117.84660999518609</v>
      </c>
    </row>
    <row r="20" spans="2:17" s="3" customFormat="1" x14ac:dyDescent="0.2">
      <c r="B20" s="22" t="s">
        <v>5</v>
      </c>
      <c r="C20" s="51">
        <v>104</v>
      </c>
      <c r="D20" s="8">
        <v>2840769.7325908421</v>
      </c>
      <c r="E20" s="57">
        <v>112.57970450257508</v>
      </c>
      <c r="F20" s="51">
        <v>91</v>
      </c>
      <c r="G20" s="9">
        <v>2443579.742820356</v>
      </c>
      <c r="H20" s="57">
        <v>96.839065207970719</v>
      </c>
      <c r="I20" s="51">
        <v>118</v>
      </c>
      <c r="J20" s="9">
        <v>15433203.205774754</v>
      </c>
      <c r="K20" s="57">
        <v>611.61784304485354</v>
      </c>
      <c r="L20" s="51">
        <v>94</v>
      </c>
      <c r="M20" s="9">
        <v>7441160.8724261103</v>
      </c>
      <c r="N20" s="57">
        <v>294.8932053742468</v>
      </c>
      <c r="O20" s="51">
        <v>130</v>
      </c>
      <c r="P20" s="9">
        <v>30902066.09744199</v>
      </c>
      <c r="Q20" s="57">
        <v>1224.6488794416261</v>
      </c>
    </row>
    <row r="21" spans="2:17" s="3" customFormat="1" x14ac:dyDescent="0.2">
      <c r="B21" s="23" t="s">
        <v>8</v>
      </c>
      <c r="C21" s="52"/>
      <c r="D21" s="11">
        <v>3877650.3860711576</v>
      </c>
      <c r="E21" s="46">
        <v>153.6712848</v>
      </c>
      <c r="F21" s="52"/>
      <c r="G21" s="10">
        <v>5779807.3480696455</v>
      </c>
      <c r="H21" s="46">
        <v>229.05376520400006</v>
      </c>
      <c r="I21" s="52"/>
      <c r="J21" s="10">
        <v>9169931.0825132467</v>
      </c>
      <c r="K21" s="46">
        <v>363.40436879999999</v>
      </c>
      <c r="L21" s="52"/>
      <c r="M21" s="10">
        <v>271528.29674489022</v>
      </c>
      <c r="N21" s="46">
        <v>10.7606664</v>
      </c>
      <c r="O21" s="52"/>
      <c r="P21" s="10">
        <v>19510932.270704012</v>
      </c>
      <c r="Q21" s="46">
        <v>773.21824588799996</v>
      </c>
    </row>
    <row r="22" spans="2:17" s="3" customFormat="1" ht="13.5" thickBot="1" x14ac:dyDescent="0.25">
      <c r="B22" s="35"/>
      <c r="C22" s="53"/>
      <c r="D22" s="47"/>
      <c r="E22" s="48">
        <v>0</v>
      </c>
      <c r="F22" s="53"/>
      <c r="G22" s="47"/>
      <c r="H22" s="48">
        <v>0</v>
      </c>
      <c r="I22" s="53"/>
      <c r="J22" s="47"/>
      <c r="K22" s="48">
        <v>0</v>
      </c>
      <c r="L22" s="53"/>
      <c r="M22" s="47"/>
      <c r="N22" s="48">
        <v>0</v>
      </c>
      <c r="O22" s="53"/>
      <c r="P22" s="47"/>
      <c r="Q22" s="48">
        <v>0</v>
      </c>
    </row>
    <row r="23" spans="2:17" s="3" customFormat="1" ht="13.5" thickBot="1" x14ac:dyDescent="0.25">
      <c r="B23" s="40" t="s">
        <v>6</v>
      </c>
      <c r="C23" s="54">
        <f t="shared" ref="C23:Q23" si="1">SUM(C19:C22)</f>
        <v>2721</v>
      </c>
      <c r="D23" s="49">
        <f t="shared" si="1"/>
        <v>10540816.743299998</v>
      </c>
      <c r="E23" s="50">
        <f t="shared" si="1"/>
        <v>417.73256753697888</v>
      </c>
      <c r="F23" s="54">
        <f t="shared" si="1"/>
        <v>716</v>
      </c>
      <c r="G23" s="49">
        <f t="shared" si="1"/>
        <v>9266868.5216500014</v>
      </c>
      <c r="H23" s="50">
        <f t="shared" si="1"/>
        <v>367.24599951298956</v>
      </c>
      <c r="I23" s="54">
        <f t="shared" si="1"/>
        <v>2099</v>
      </c>
      <c r="J23" s="49">
        <f t="shared" si="1"/>
        <v>27569413.732365001</v>
      </c>
      <c r="K23" s="50">
        <f t="shared" si="1"/>
        <v>1092.575866213625</v>
      </c>
      <c r="L23" s="54">
        <f t="shared" si="1"/>
        <v>1276</v>
      </c>
      <c r="M23" s="49">
        <f t="shared" si="1"/>
        <v>9542322.8850110006</v>
      </c>
      <c r="N23" s="50">
        <f t="shared" si="1"/>
        <v>378.162255932986</v>
      </c>
      <c r="O23" s="54">
        <f t="shared" si="1"/>
        <v>2257</v>
      </c>
      <c r="P23" s="49">
        <f t="shared" si="1"/>
        <v>53386670.081373006</v>
      </c>
      <c r="Q23" s="50">
        <f t="shared" si="1"/>
        <v>2115.7137353248122</v>
      </c>
    </row>
    <row r="24" spans="2:17" s="3" customFormat="1" x14ac:dyDescent="0.2"/>
    <row r="25" spans="2:17" s="3" customFormat="1" ht="13.5" thickBot="1" x14ac:dyDescent="0.25"/>
    <row r="26" spans="2:17" s="3" customFormat="1" x14ac:dyDescent="0.2">
      <c r="B26" s="21" t="s">
        <v>21</v>
      </c>
      <c r="C26" s="25" t="s">
        <v>22</v>
      </c>
      <c r="D26" s="6"/>
      <c r="E26" s="7"/>
    </row>
    <row r="27" spans="2:17" s="3" customFormat="1" ht="13.5" thickBot="1" x14ac:dyDescent="0.25">
      <c r="B27" s="24" t="s">
        <v>1</v>
      </c>
      <c r="C27" s="12">
        <v>1081</v>
      </c>
      <c r="D27" s="13"/>
      <c r="E27" s="14"/>
    </row>
    <row r="28" spans="2:17" s="3" customFormat="1" x14ac:dyDescent="0.2">
      <c r="B28" s="30"/>
      <c r="C28" s="31" t="s">
        <v>2</v>
      </c>
      <c r="D28" s="32" t="s">
        <v>3</v>
      </c>
      <c r="E28" s="33" t="s">
        <v>7</v>
      </c>
    </row>
    <row r="29" spans="2:17" s="3" customFormat="1" x14ac:dyDescent="0.2">
      <c r="B29" s="22" t="s">
        <v>4</v>
      </c>
      <c r="C29" s="51">
        <f t="shared" ref="C29:E31" si="2">C9+F9+I9+L9+O9+C19+F19+I19+L19+O19</f>
        <v>19835</v>
      </c>
      <c r="D29" s="8">
        <f t="shared" si="2"/>
        <v>29117648.498150989</v>
      </c>
      <c r="E29" s="57">
        <f>E9+H9+K9+N9+Q9+E19+H19+K19+N19+Q19</f>
        <v>1153.932409981724</v>
      </c>
    </row>
    <row r="30" spans="2:17" s="3" customFormat="1" x14ac:dyDescent="0.2">
      <c r="B30" s="22" t="s">
        <v>5</v>
      </c>
      <c r="C30" s="51">
        <f t="shared" si="2"/>
        <v>1300</v>
      </c>
      <c r="D30" s="8">
        <f t="shared" si="2"/>
        <v>133136708.92269172</v>
      </c>
      <c r="E30" s="57">
        <f>E10+H10+K10+N10+Q10+E20+H20+K20+N20+Q20</f>
        <v>5276.2077746062732</v>
      </c>
    </row>
    <row r="31" spans="2:17" s="3" customFormat="1" x14ac:dyDescent="0.2">
      <c r="B31" s="23" t="s">
        <v>8</v>
      </c>
      <c r="C31" s="52">
        <f t="shared" si="2"/>
        <v>0</v>
      </c>
      <c r="D31" s="11">
        <f t="shared" si="2"/>
        <v>87652820.154731244</v>
      </c>
      <c r="E31" s="46">
        <f t="shared" si="2"/>
        <v>3473.6812627320005</v>
      </c>
    </row>
    <row r="32" spans="2:17" s="3" customFormat="1" ht="13.5" thickBot="1" x14ac:dyDescent="0.25">
      <c r="B32" s="35"/>
      <c r="C32" s="53"/>
      <c r="D32" s="47"/>
      <c r="E32" s="48">
        <f>E12+H12+K12+N12+Q12+E22+H22+K22+N22+Q22</f>
        <v>0</v>
      </c>
    </row>
    <row r="33" spans="2:5" s="3" customFormat="1" ht="13.5" thickBot="1" x14ac:dyDescent="0.25">
      <c r="B33" s="40" t="s">
        <v>6</v>
      </c>
      <c r="C33" s="54">
        <f>C13+F13+I13+L13+O13+C23+F23+I23+L23+O23</f>
        <v>21135</v>
      </c>
      <c r="D33" s="49">
        <f>D13+G13+J13+M13+P13+D23+G23+J23+M23+P23</f>
        <v>249907177.57557398</v>
      </c>
      <c r="E33" s="50">
        <f>E13+H13+K13+N13+Q13+E23+H23+K23+N23+Q23</f>
        <v>9903.8214473199969</v>
      </c>
    </row>
    <row r="34" spans="2:5" s="3" customFormat="1" x14ac:dyDescent="0.2"/>
    <row r="35" spans="2:5" s="3" customFormat="1" x14ac:dyDescent="0.2"/>
    <row r="36" spans="2:5" s="3" customFormat="1" x14ac:dyDescent="0.2">
      <c r="B36" s="4" t="s">
        <v>24</v>
      </c>
    </row>
    <row r="37" spans="2:5" s="3" customFormat="1" ht="13.5" thickBot="1" x14ac:dyDescent="0.25"/>
    <row r="38" spans="2:5" s="3" customFormat="1" x14ac:dyDescent="0.2">
      <c r="B38" s="21" t="s">
        <v>0</v>
      </c>
      <c r="C38" s="25" t="s">
        <v>20</v>
      </c>
      <c r="D38" s="6"/>
      <c r="E38" s="7"/>
    </row>
    <row r="39" spans="2:5" s="3" customFormat="1" ht="13.5" thickBot="1" x14ac:dyDescent="0.25">
      <c r="B39" s="24" t="s">
        <v>1</v>
      </c>
      <c r="C39" s="12">
        <v>851</v>
      </c>
      <c r="D39" s="13"/>
      <c r="E39" s="14"/>
    </row>
    <row r="40" spans="2:5" s="3" customFormat="1" x14ac:dyDescent="0.2">
      <c r="B40" s="30"/>
      <c r="C40" s="31"/>
      <c r="D40" s="32" t="s">
        <v>3</v>
      </c>
      <c r="E40" s="33" t="s">
        <v>7</v>
      </c>
    </row>
    <row r="41" spans="2:5" s="3" customFormat="1" x14ac:dyDescent="0.2">
      <c r="B41" s="30" t="s">
        <v>25</v>
      </c>
      <c r="C41" s="31"/>
      <c r="D41" s="8">
        <v>170000</v>
      </c>
      <c r="E41" s="55">
        <v>3.3</v>
      </c>
    </row>
    <row r="42" spans="2:5" s="3" customFormat="1" x14ac:dyDescent="0.2">
      <c r="B42" s="22" t="s">
        <v>4</v>
      </c>
      <c r="C42" s="51"/>
      <c r="D42" s="8">
        <v>916000</v>
      </c>
      <c r="E42" s="56">
        <v>17.7</v>
      </c>
    </row>
    <row r="43" spans="2:5" s="3" customFormat="1" ht="13.5" thickBot="1" x14ac:dyDescent="0.25">
      <c r="B43" s="22" t="s">
        <v>5</v>
      </c>
      <c r="C43" s="51"/>
      <c r="D43" s="8">
        <v>0</v>
      </c>
      <c r="E43" s="56">
        <v>0</v>
      </c>
    </row>
    <row r="44" spans="2:5" s="3" customFormat="1" ht="13.5" thickBot="1" x14ac:dyDescent="0.25">
      <c r="B44" s="40" t="s">
        <v>6</v>
      </c>
      <c r="C44" s="54"/>
      <c r="D44" s="49"/>
      <c r="E44" s="50">
        <f>SUM(E42:E43)</f>
        <v>17.7</v>
      </c>
    </row>
    <row r="45" spans="2:5" s="3" customFormat="1" x14ac:dyDescent="0.2"/>
    <row r="46" spans="2:5" s="3" customFormat="1" x14ac:dyDescent="0.2"/>
    <row r="47" spans="2:5" s="3" customFormat="1" x14ac:dyDescent="0.2"/>
    <row r="48" spans="2:5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</sheetData>
  <pageMargins left="0.75" right="0.75" top="1" bottom="1" header="0" footer="0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301D-50B6-41D9-B332-7B3DDCEEB8DD}">
  <dimension ref="A1:AD96"/>
  <sheetViews>
    <sheetView zoomScale="70" zoomScaleNormal="70" workbookViewId="0">
      <selection activeCell="E41" sqref="E41"/>
    </sheetView>
  </sheetViews>
  <sheetFormatPr defaultRowHeight="12.75" x14ac:dyDescent="0.2"/>
  <cols>
    <col min="2" max="20" width="13.28515625" customWidth="1"/>
  </cols>
  <sheetData>
    <row r="1" spans="1:30" ht="26.25" x14ac:dyDescent="0.4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x14ac:dyDescent="0.2"/>
    <row r="3" spans="1:30" s="3" customFormat="1" x14ac:dyDescent="0.2">
      <c r="B3" s="4" t="s">
        <v>23</v>
      </c>
    </row>
    <row r="4" spans="1:30" s="3" customFormat="1" x14ac:dyDescent="0.2">
      <c r="B4" s="5" t="s">
        <v>9</v>
      </c>
    </row>
    <row r="5" spans="1:30" s="3" customFormat="1" ht="13.5" thickBot="1" x14ac:dyDescent="0.25"/>
    <row r="6" spans="1:30" s="3" customFormat="1" x14ac:dyDescent="0.2">
      <c r="B6" s="21" t="s">
        <v>0</v>
      </c>
      <c r="C6" s="25" t="s">
        <v>12</v>
      </c>
      <c r="D6" s="6"/>
      <c r="E6" s="7"/>
      <c r="F6" s="25" t="s">
        <v>13</v>
      </c>
      <c r="G6" s="6"/>
      <c r="H6" s="7"/>
      <c r="I6" s="25" t="s">
        <v>14</v>
      </c>
      <c r="J6" s="6"/>
      <c r="K6" s="7"/>
      <c r="L6" s="25" t="s">
        <v>15</v>
      </c>
      <c r="M6" s="6"/>
      <c r="N6" s="7"/>
      <c r="O6" s="25" t="s">
        <v>16</v>
      </c>
      <c r="P6" s="6"/>
      <c r="Q6" s="7"/>
    </row>
    <row r="7" spans="1:30" s="3" customFormat="1" ht="13.5" thickBot="1" x14ac:dyDescent="0.25">
      <c r="B7" s="24" t="s">
        <v>1</v>
      </c>
      <c r="C7" s="12">
        <v>810</v>
      </c>
      <c r="D7" s="13"/>
      <c r="E7" s="14"/>
      <c r="F7" s="12">
        <v>813</v>
      </c>
      <c r="G7" s="13"/>
      <c r="H7" s="14"/>
      <c r="I7" s="12">
        <v>860</v>
      </c>
      <c r="J7" s="13"/>
      <c r="K7" s="14"/>
      <c r="L7" s="12">
        <v>849</v>
      </c>
      <c r="M7" s="13"/>
      <c r="N7" s="14"/>
      <c r="O7" s="12">
        <v>846</v>
      </c>
      <c r="P7" s="13"/>
      <c r="Q7" s="14"/>
    </row>
    <row r="8" spans="1:30" s="3" customFormat="1" x14ac:dyDescent="0.2">
      <c r="B8" s="30"/>
      <c r="C8" s="31" t="s">
        <v>2</v>
      </c>
      <c r="D8" s="32" t="s">
        <v>3</v>
      </c>
      <c r="E8" s="33" t="s">
        <v>7</v>
      </c>
      <c r="F8" s="31" t="s">
        <v>2</v>
      </c>
      <c r="G8" s="32" t="s">
        <v>3</v>
      </c>
      <c r="H8" s="33" t="s">
        <v>7</v>
      </c>
      <c r="I8" s="31" t="s">
        <v>2</v>
      </c>
      <c r="J8" s="32" t="s">
        <v>3</v>
      </c>
      <c r="K8" s="33" t="s">
        <v>7</v>
      </c>
      <c r="L8" s="31" t="s">
        <v>2</v>
      </c>
      <c r="M8" s="32" t="s">
        <v>3</v>
      </c>
      <c r="N8" s="33" t="s">
        <v>7</v>
      </c>
      <c r="O8" s="31" t="s">
        <v>2</v>
      </c>
      <c r="P8" s="32" t="s">
        <v>3</v>
      </c>
      <c r="Q8" s="33" t="s">
        <v>7</v>
      </c>
    </row>
    <row r="9" spans="1:30" s="3" customFormat="1" x14ac:dyDescent="0.2">
      <c r="B9" s="22" t="s">
        <v>4</v>
      </c>
      <c r="C9" s="51">
        <v>468</v>
      </c>
      <c r="D9" s="8">
        <v>852006.15770609316</v>
      </c>
      <c r="E9" s="45">
        <v>33.765004029892474</v>
      </c>
      <c r="F9" s="51">
        <v>3519</v>
      </c>
      <c r="G9" s="9">
        <v>5547569.2186379926</v>
      </c>
      <c r="H9" s="45">
        <v>219.85016813462369</v>
      </c>
      <c r="I9" s="51">
        <v>1753</v>
      </c>
      <c r="J9" s="9">
        <v>2907842.2150537632</v>
      </c>
      <c r="K9" s="45">
        <v>115.23778698258064</v>
      </c>
      <c r="L9" s="51">
        <v>2515</v>
      </c>
      <c r="M9" s="9">
        <v>3755768.1218637992</v>
      </c>
      <c r="N9" s="45">
        <v>148.84109066946237</v>
      </c>
      <c r="O9" s="51">
        <v>3042</v>
      </c>
      <c r="P9" s="9">
        <v>4833870.888888889</v>
      </c>
      <c r="Q9" s="45">
        <v>191.56630332666668</v>
      </c>
    </row>
    <row r="10" spans="1:30" s="3" customFormat="1" x14ac:dyDescent="0.2">
      <c r="B10" s="22" t="s">
        <v>5</v>
      </c>
      <c r="C10" s="51">
        <v>128</v>
      </c>
      <c r="D10" s="8">
        <v>16918387.606806509</v>
      </c>
      <c r="E10" s="45">
        <v>670.47570085774191</v>
      </c>
      <c r="F10" s="51">
        <v>280</v>
      </c>
      <c r="G10" s="9">
        <v>23087709.690071337</v>
      </c>
      <c r="H10" s="45">
        <v>914.96593501752716</v>
      </c>
      <c r="I10" s="51">
        <v>163</v>
      </c>
      <c r="J10" s="9">
        <v>8588242.8763508685</v>
      </c>
      <c r="K10" s="45">
        <v>340.35206518978492</v>
      </c>
      <c r="L10" s="51">
        <v>118</v>
      </c>
      <c r="M10" s="9">
        <v>3582096.4866325259</v>
      </c>
      <c r="N10" s="45">
        <v>141.95848376524702</v>
      </c>
      <c r="O10" s="51">
        <v>240</v>
      </c>
      <c r="P10" s="9">
        <v>33737722.721284784</v>
      </c>
      <c r="Q10" s="45">
        <v>1337.0259514445163</v>
      </c>
    </row>
    <row r="11" spans="1:30" s="3" customFormat="1" x14ac:dyDescent="0.2">
      <c r="B11" s="23" t="s">
        <v>8</v>
      </c>
      <c r="C11" s="52"/>
      <c r="D11" s="11">
        <v>15159709.371688113</v>
      </c>
      <c r="E11" s="46">
        <v>600.77928239999994</v>
      </c>
      <c r="F11" s="52"/>
      <c r="G11" s="10">
        <v>33512242.937168807</v>
      </c>
      <c r="H11" s="46">
        <v>1328.0901875999998</v>
      </c>
      <c r="I11" s="52"/>
      <c r="J11" s="10">
        <v>8331260.4390613176</v>
      </c>
      <c r="K11" s="46">
        <v>330.16785120000003</v>
      </c>
      <c r="L11" s="52"/>
      <c r="M11" s="10">
        <v>9538413.4739409517</v>
      </c>
      <c r="N11" s="46">
        <v>378.00732597227994</v>
      </c>
      <c r="O11" s="52"/>
      <c r="P11" s="10">
        <v>9949735.3217259664</v>
      </c>
      <c r="Q11" s="46">
        <v>394.30801080000009</v>
      </c>
    </row>
    <row r="12" spans="1:30" s="3" customFormat="1" ht="13.5" thickBot="1" x14ac:dyDescent="0.25">
      <c r="B12" s="35"/>
      <c r="C12" s="53"/>
      <c r="D12" s="47"/>
      <c r="E12" s="48"/>
      <c r="F12" s="53"/>
      <c r="G12" s="47"/>
      <c r="H12" s="48"/>
      <c r="I12" s="53"/>
      <c r="J12" s="47"/>
      <c r="K12" s="48"/>
      <c r="L12" s="53"/>
      <c r="M12" s="47"/>
      <c r="N12" s="48"/>
      <c r="O12" s="53"/>
      <c r="P12" s="47"/>
      <c r="Q12" s="48"/>
    </row>
    <row r="13" spans="1:30" s="3" customFormat="1" ht="13.5" thickBot="1" x14ac:dyDescent="0.25">
      <c r="B13" s="40" t="s">
        <v>6</v>
      </c>
      <c r="C13" s="54"/>
      <c r="D13" s="49"/>
      <c r="E13" s="50">
        <f>SUM(E9:E12)</f>
        <v>1305.0199872876342</v>
      </c>
      <c r="F13" s="54"/>
      <c r="G13" s="49"/>
      <c r="H13" s="50">
        <f>SUM(H9:H12)</f>
        <v>2462.9062907521507</v>
      </c>
      <c r="I13" s="54"/>
      <c r="J13" s="49"/>
      <c r="K13" s="50">
        <f>SUM(K9:K12)</f>
        <v>785.75770337236554</v>
      </c>
      <c r="L13" s="54"/>
      <c r="M13" s="49"/>
      <c r="N13" s="50">
        <f>SUM(N9:N12)</f>
        <v>668.80690040698937</v>
      </c>
      <c r="O13" s="54"/>
      <c r="P13" s="49"/>
      <c r="Q13" s="50">
        <f>SUM(Q9:Q12)</f>
        <v>1922.9002655711831</v>
      </c>
    </row>
    <row r="14" spans="1:30" s="3" customFormat="1" x14ac:dyDescent="0.2"/>
    <row r="15" spans="1:30" s="3" customFormat="1" ht="13.5" thickBot="1" x14ac:dyDescent="0.25"/>
    <row r="16" spans="1:30" s="3" customFormat="1" x14ac:dyDescent="0.2">
      <c r="B16" s="21" t="s">
        <v>0</v>
      </c>
      <c r="C16" s="25" t="s">
        <v>17</v>
      </c>
      <c r="D16" s="6"/>
      <c r="E16" s="7"/>
      <c r="F16" s="25" t="s">
        <v>11</v>
      </c>
      <c r="G16" s="6"/>
      <c r="H16" s="7"/>
      <c r="I16" s="25" t="s">
        <v>18</v>
      </c>
      <c r="J16" s="6"/>
      <c r="K16" s="7"/>
      <c r="L16" s="25" t="s">
        <v>19</v>
      </c>
      <c r="M16" s="6"/>
      <c r="N16" s="7"/>
      <c r="O16" s="25" t="s">
        <v>20</v>
      </c>
      <c r="P16" s="6"/>
      <c r="Q16" s="7"/>
    </row>
    <row r="17" spans="2:17" s="3" customFormat="1" ht="13.5" thickBot="1" x14ac:dyDescent="0.25">
      <c r="B17" s="24" t="s">
        <v>1</v>
      </c>
      <c r="C17" s="12">
        <v>773</v>
      </c>
      <c r="D17" s="13"/>
      <c r="E17" s="14"/>
      <c r="F17" s="12">
        <v>840</v>
      </c>
      <c r="G17" s="13"/>
      <c r="H17" s="14"/>
      <c r="I17" s="12">
        <v>787</v>
      </c>
      <c r="J17" s="13"/>
      <c r="K17" s="14"/>
      <c r="L17" s="12">
        <v>820</v>
      </c>
      <c r="M17" s="13"/>
      <c r="N17" s="14"/>
      <c r="O17" s="12">
        <v>851</v>
      </c>
      <c r="P17" s="13"/>
      <c r="Q17" s="14"/>
    </row>
    <row r="18" spans="2:17" s="3" customFormat="1" x14ac:dyDescent="0.2">
      <c r="B18" s="30"/>
      <c r="C18" s="31" t="s">
        <v>2</v>
      </c>
      <c r="D18" s="32" t="s">
        <v>3</v>
      </c>
      <c r="E18" s="33" t="s">
        <v>7</v>
      </c>
      <c r="F18" s="31" t="s">
        <v>2</v>
      </c>
      <c r="G18" s="32" t="s">
        <v>3</v>
      </c>
      <c r="H18" s="33" t="s">
        <v>7</v>
      </c>
      <c r="I18" s="31" t="s">
        <v>2</v>
      </c>
      <c r="J18" s="32" t="s">
        <v>3</v>
      </c>
      <c r="K18" s="33" t="s">
        <v>7</v>
      </c>
      <c r="L18" s="31" t="s">
        <v>2</v>
      </c>
      <c r="M18" s="32" t="s">
        <v>3</v>
      </c>
      <c r="N18" s="33" t="s">
        <v>7</v>
      </c>
      <c r="O18" s="31" t="s">
        <v>2</v>
      </c>
      <c r="P18" s="32" t="s">
        <v>3</v>
      </c>
      <c r="Q18" s="33" t="s">
        <v>7</v>
      </c>
    </row>
    <row r="19" spans="2:17" s="3" customFormat="1" x14ac:dyDescent="0.2">
      <c r="B19" s="22" t="s">
        <v>4</v>
      </c>
      <c r="C19" s="51">
        <v>2611</v>
      </c>
      <c r="D19" s="8">
        <v>4176812.4516129033</v>
      </c>
      <c r="E19" s="45">
        <v>165.52707745741935</v>
      </c>
      <c r="F19" s="51">
        <v>619</v>
      </c>
      <c r="G19" s="9">
        <v>1059409.6774193549</v>
      </c>
      <c r="H19" s="45">
        <v>41.984405516129037</v>
      </c>
      <c r="I19" s="51">
        <v>1971</v>
      </c>
      <c r="J19" s="9">
        <v>3210086.9175627241</v>
      </c>
      <c r="K19" s="45">
        <v>127.21574454301077</v>
      </c>
      <c r="L19" s="51">
        <v>1215</v>
      </c>
      <c r="M19" s="9">
        <v>1959094.2007168459</v>
      </c>
      <c r="N19" s="45">
        <v>77.638903174408611</v>
      </c>
      <c r="O19" s="51">
        <v>2142</v>
      </c>
      <c r="P19" s="9">
        <v>3302615.17562724</v>
      </c>
      <c r="Q19" s="45">
        <v>130.88263941010752</v>
      </c>
    </row>
    <row r="20" spans="2:17" s="3" customFormat="1" x14ac:dyDescent="0.2">
      <c r="B20" s="22" t="s">
        <v>5</v>
      </c>
      <c r="C20" s="51">
        <v>140</v>
      </c>
      <c r="D20" s="8">
        <v>3814939.2721246816</v>
      </c>
      <c r="E20" s="45">
        <v>151.18604335430115</v>
      </c>
      <c r="F20" s="51">
        <v>103</v>
      </c>
      <c r="G20" s="9">
        <v>1367006.60131214</v>
      </c>
      <c r="H20" s="45">
        <v>54.174471610000111</v>
      </c>
      <c r="I20" s="51">
        <v>163</v>
      </c>
      <c r="J20" s="9">
        <v>14326212.976413546</v>
      </c>
      <c r="K20" s="45">
        <v>567.74782025526883</v>
      </c>
      <c r="L20" s="51">
        <v>115</v>
      </c>
      <c r="M20" s="9">
        <v>10149119.816102713</v>
      </c>
      <c r="N20" s="45">
        <v>402.20961831215055</v>
      </c>
      <c r="O20" s="51">
        <v>152</v>
      </c>
      <c r="P20" s="9">
        <v>26972303.685429465</v>
      </c>
      <c r="Q20" s="45">
        <v>1068.9123950535698</v>
      </c>
    </row>
    <row r="21" spans="2:17" s="3" customFormat="1" x14ac:dyDescent="0.2">
      <c r="B21" s="23" t="s">
        <v>8</v>
      </c>
      <c r="C21" s="52"/>
      <c r="D21" s="11">
        <v>4883886.086298259</v>
      </c>
      <c r="E21" s="46">
        <v>193.54840560000002</v>
      </c>
      <c r="F21" s="52"/>
      <c r="G21" s="10">
        <v>12259433.732021194</v>
      </c>
      <c r="H21" s="46">
        <v>485.84135879999997</v>
      </c>
      <c r="I21" s="52"/>
      <c r="J21" s="10">
        <v>10864529.295987887</v>
      </c>
      <c r="K21" s="46">
        <v>430.56129600000003</v>
      </c>
      <c r="L21" s="52"/>
      <c r="M21" s="10">
        <v>791080.69644208939</v>
      </c>
      <c r="N21" s="46">
        <v>31.350528000000004</v>
      </c>
      <c r="O21" s="52"/>
      <c r="P21" s="10">
        <v>26401479.278728243</v>
      </c>
      <c r="Q21" s="46">
        <v>1046.2906238160003</v>
      </c>
    </row>
    <row r="22" spans="2:17" s="3" customFormat="1" ht="13.5" thickBot="1" x14ac:dyDescent="0.25">
      <c r="B22" s="35"/>
      <c r="C22" s="53"/>
      <c r="D22" s="47"/>
      <c r="E22" s="48"/>
      <c r="F22" s="53"/>
      <c r="G22" s="47"/>
      <c r="H22" s="48"/>
      <c r="I22" s="53"/>
      <c r="J22" s="47"/>
      <c r="K22" s="48"/>
      <c r="L22" s="53"/>
      <c r="M22" s="47"/>
      <c r="N22" s="48"/>
      <c r="O22" s="53"/>
      <c r="P22" s="47"/>
      <c r="Q22" s="48"/>
    </row>
    <row r="23" spans="2:17" s="3" customFormat="1" ht="13.5" thickBot="1" x14ac:dyDescent="0.25">
      <c r="B23" s="40" t="s">
        <v>6</v>
      </c>
      <c r="C23" s="54"/>
      <c r="D23" s="49"/>
      <c r="E23" s="50">
        <f>SUM(E19:E22)</f>
        <v>510.26152641172052</v>
      </c>
      <c r="F23" s="54"/>
      <c r="G23" s="49"/>
      <c r="H23" s="50">
        <f>SUM(H19:H22)</f>
        <v>582.00023592612911</v>
      </c>
      <c r="I23" s="54"/>
      <c r="J23" s="49"/>
      <c r="K23" s="50">
        <f>SUM(K19:K22)</f>
        <v>1125.5248607982796</v>
      </c>
      <c r="L23" s="54"/>
      <c r="M23" s="49"/>
      <c r="N23" s="50">
        <f>SUM(N19:N22)</f>
        <v>511.19904948655915</v>
      </c>
      <c r="O23" s="54"/>
      <c r="P23" s="49"/>
      <c r="Q23" s="50">
        <f>SUM(Q19:Q22)</f>
        <v>2246.0856582796778</v>
      </c>
    </row>
    <row r="24" spans="2:17" s="3" customFormat="1" x14ac:dyDescent="0.2"/>
    <row r="25" spans="2:17" s="3" customFormat="1" ht="13.5" thickBot="1" x14ac:dyDescent="0.25"/>
    <row r="26" spans="2:17" s="3" customFormat="1" x14ac:dyDescent="0.2">
      <c r="B26" s="21" t="s">
        <v>21</v>
      </c>
      <c r="C26" s="25" t="s">
        <v>22</v>
      </c>
      <c r="D26" s="6"/>
      <c r="E26" s="7"/>
    </row>
    <row r="27" spans="2:17" s="3" customFormat="1" ht="13.5" thickBot="1" x14ac:dyDescent="0.25">
      <c r="B27" s="24" t="s">
        <v>1</v>
      </c>
      <c r="C27" s="12">
        <v>1081</v>
      </c>
      <c r="D27" s="13"/>
      <c r="E27" s="14"/>
    </row>
    <row r="28" spans="2:17" s="3" customFormat="1" x14ac:dyDescent="0.2">
      <c r="B28" s="30"/>
      <c r="C28" s="31" t="s">
        <v>2</v>
      </c>
      <c r="D28" s="32" t="s">
        <v>3</v>
      </c>
      <c r="E28" s="33" t="s">
        <v>7</v>
      </c>
    </row>
    <row r="29" spans="2:17" s="3" customFormat="1" x14ac:dyDescent="0.2">
      <c r="B29" s="22" t="s">
        <v>4</v>
      </c>
      <c r="C29" s="51">
        <f t="shared" ref="C29:E31" si="0">C9+F9+I9+L9+O9+C19+F19+I19+L19+O19</f>
        <v>19855</v>
      </c>
      <c r="D29" s="8">
        <f t="shared" si="0"/>
        <v>31605075.025089603</v>
      </c>
      <c r="E29" s="45">
        <f>E9+H9+K9+N9+Q9+E19+H19+K19+N19+Q19</f>
        <v>1252.509123244301</v>
      </c>
    </row>
    <row r="30" spans="2:17" s="3" customFormat="1" x14ac:dyDescent="0.2">
      <c r="B30" s="22" t="s">
        <v>5</v>
      </c>
      <c r="C30" s="51">
        <f t="shared" si="0"/>
        <v>1602</v>
      </c>
      <c r="D30" s="8">
        <f t="shared" si="0"/>
        <v>142543741.73252857</v>
      </c>
      <c r="E30" s="45">
        <f>E10+H10+K10+N10+Q10+E20+H20+K20+N20+Q20</f>
        <v>5649.0084848601073</v>
      </c>
    </row>
    <row r="31" spans="2:17" s="3" customFormat="1" x14ac:dyDescent="0.2">
      <c r="B31" s="23" t="s">
        <v>8</v>
      </c>
      <c r="C31" s="52">
        <f t="shared" si="0"/>
        <v>0</v>
      </c>
      <c r="D31" s="11">
        <f t="shared" si="0"/>
        <v>131691770.63306282</v>
      </c>
      <c r="E31" s="46">
        <f t="shared" si="0"/>
        <v>5218.9448701882793</v>
      </c>
    </row>
    <row r="32" spans="2:17" s="3" customFormat="1" ht="13.5" thickBot="1" x14ac:dyDescent="0.25">
      <c r="B32" s="35"/>
      <c r="C32" s="53"/>
      <c r="D32" s="47"/>
      <c r="E32" s="48">
        <f>E12+H12+K12+N12+Q12+E22+H22+K22+N22+Q22</f>
        <v>0</v>
      </c>
    </row>
    <row r="33" spans="2:5" s="3" customFormat="1" ht="13.5" thickBot="1" x14ac:dyDescent="0.25">
      <c r="B33" s="40" t="s">
        <v>6</v>
      </c>
      <c r="C33" s="54">
        <f>C13+F13+I13+L13+O13+C23+F23+I23+L23+O23</f>
        <v>0</v>
      </c>
      <c r="D33" s="49">
        <f>D13+G13+J13+M13+P13+D23+G23+J23+M23+P23</f>
        <v>0</v>
      </c>
      <c r="E33" s="50">
        <f>E13+H13+K13+N13+Q13+E23+H23+K23+N23+Q23</f>
        <v>12120.462478292688</v>
      </c>
    </row>
    <row r="34" spans="2:5" s="3" customFormat="1" x14ac:dyDescent="0.2"/>
    <row r="35" spans="2:5" s="3" customFormat="1" x14ac:dyDescent="0.2"/>
    <row r="36" spans="2:5" s="3" customFormat="1" x14ac:dyDescent="0.2">
      <c r="B36" s="4" t="s">
        <v>24</v>
      </c>
    </row>
    <row r="37" spans="2:5" s="3" customFormat="1" ht="13.5" thickBot="1" x14ac:dyDescent="0.25"/>
    <row r="38" spans="2:5" s="3" customFormat="1" x14ac:dyDescent="0.2">
      <c r="B38" s="21" t="s">
        <v>0</v>
      </c>
      <c r="C38" s="25" t="s">
        <v>20</v>
      </c>
      <c r="D38" s="6"/>
      <c r="E38" s="7"/>
    </row>
    <row r="39" spans="2:5" s="3" customFormat="1" ht="13.5" thickBot="1" x14ac:dyDescent="0.25">
      <c r="B39" s="24" t="s">
        <v>1</v>
      </c>
      <c r="C39" s="12">
        <v>851</v>
      </c>
      <c r="D39" s="13"/>
      <c r="E39" s="14"/>
    </row>
    <row r="40" spans="2:5" s="3" customFormat="1" x14ac:dyDescent="0.2">
      <c r="B40" s="30"/>
      <c r="C40" s="31"/>
      <c r="D40" s="32" t="s">
        <v>3</v>
      </c>
      <c r="E40" s="33" t="s">
        <v>7</v>
      </c>
    </row>
    <row r="41" spans="2:5" s="3" customFormat="1" x14ac:dyDescent="0.2">
      <c r="B41" s="30" t="s">
        <v>25</v>
      </c>
      <c r="C41" s="31"/>
      <c r="D41" s="8">
        <v>185000</v>
      </c>
      <c r="E41" s="55">
        <v>3.57</v>
      </c>
    </row>
    <row r="42" spans="2:5" s="3" customFormat="1" x14ac:dyDescent="0.2">
      <c r="B42" s="22" t="s">
        <v>4</v>
      </c>
      <c r="C42" s="51"/>
      <c r="D42" s="8">
        <v>249000</v>
      </c>
      <c r="E42" s="56">
        <v>4.8099999999999996</v>
      </c>
    </row>
    <row r="43" spans="2:5" s="3" customFormat="1" ht="13.5" thickBot="1" x14ac:dyDescent="0.25">
      <c r="B43" s="22" t="s">
        <v>5</v>
      </c>
      <c r="C43" s="51"/>
      <c r="D43" s="8">
        <v>1023000</v>
      </c>
      <c r="E43" s="56">
        <v>19.739999999999998</v>
      </c>
    </row>
    <row r="44" spans="2:5" s="3" customFormat="1" ht="13.5" thickBot="1" x14ac:dyDescent="0.25">
      <c r="B44" s="40" t="s">
        <v>6</v>
      </c>
      <c r="C44" s="54"/>
      <c r="D44" s="49"/>
      <c r="E44" s="50">
        <f>SUM(E42:E43)</f>
        <v>24.549999999999997</v>
      </c>
    </row>
    <row r="45" spans="2:5" s="3" customFormat="1" x14ac:dyDescent="0.2"/>
    <row r="46" spans="2:5" s="3" customFormat="1" x14ac:dyDescent="0.2"/>
    <row r="47" spans="2:5" s="3" customFormat="1" x14ac:dyDescent="0.2"/>
    <row r="48" spans="2:5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</sheetData>
  <pageMargins left="0.75" right="0.75" top="1" bottom="1" header="0" footer="0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7E70-5987-4EDC-A10D-94C2C5502FCD}">
  <dimension ref="A1:AD98"/>
  <sheetViews>
    <sheetView zoomScaleNormal="100" workbookViewId="0">
      <selection activeCell="E12" sqref="E12"/>
    </sheetView>
  </sheetViews>
  <sheetFormatPr defaultRowHeight="12.75" x14ac:dyDescent="0.2"/>
  <cols>
    <col min="2" max="20" width="13.28515625" customWidth="1"/>
  </cols>
  <sheetData>
    <row r="1" spans="1:30" ht="26.25" x14ac:dyDescent="0.4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x14ac:dyDescent="0.2"/>
    <row r="3" spans="1:30" s="3" customFormat="1" x14ac:dyDescent="0.2">
      <c r="B3" s="4" t="s">
        <v>10</v>
      </c>
    </row>
    <row r="4" spans="1:30" s="3" customFormat="1" x14ac:dyDescent="0.2">
      <c r="B4" s="5" t="s">
        <v>9</v>
      </c>
    </row>
    <row r="5" spans="1:30" s="3" customFormat="1" ht="13.5" thickBot="1" x14ac:dyDescent="0.25"/>
    <row r="6" spans="1:30" s="3" customFormat="1" x14ac:dyDescent="0.2">
      <c r="B6" s="21" t="s">
        <v>0</v>
      </c>
      <c r="C6" s="25" t="s">
        <v>12</v>
      </c>
      <c r="D6" s="6"/>
      <c r="E6" s="7"/>
      <c r="F6" s="25" t="s">
        <v>13</v>
      </c>
      <c r="G6" s="6"/>
      <c r="H6" s="7"/>
      <c r="I6" s="25" t="s">
        <v>14</v>
      </c>
      <c r="J6" s="6"/>
      <c r="K6" s="7"/>
      <c r="L6" s="25" t="s">
        <v>15</v>
      </c>
      <c r="M6" s="6"/>
      <c r="N6" s="7"/>
      <c r="O6" s="25" t="s">
        <v>16</v>
      </c>
      <c r="P6" s="6"/>
      <c r="Q6" s="7"/>
    </row>
    <row r="7" spans="1:30" s="3" customFormat="1" ht="13.5" thickBot="1" x14ac:dyDescent="0.25">
      <c r="B7" s="24" t="s">
        <v>1</v>
      </c>
      <c r="C7" s="12">
        <v>810</v>
      </c>
      <c r="D7" s="13"/>
      <c r="E7" s="14"/>
      <c r="F7" s="12">
        <v>813</v>
      </c>
      <c r="G7" s="13"/>
      <c r="H7" s="14"/>
      <c r="I7" s="12">
        <v>860</v>
      </c>
      <c r="J7" s="13"/>
      <c r="K7" s="14"/>
      <c r="L7" s="12">
        <v>849</v>
      </c>
      <c r="M7" s="13"/>
      <c r="N7" s="14"/>
      <c r="O7" s="12">
        <v>846</v>
      </c>
      <c r="P7" s="13"/>
      <c r="Q7" s="14"/>
    </row>
    <row r="8" spans="1:30" s="3" customFormat="1" x14ac:dyDescent="0.2">
      <c r="B8" s="30"/>
      <c r="C8" s="31" t="s">
        <v>2</v>
      </c>
      <c r="D8" s="32" t="s">
        <v>3</v>
      </c>
      <c r="E8" s="33" t="s">
        <v>7</v>
      </c>
      <c r="F8" s="31" t="s">
        <v>2</v>
      </c>
      <c r="G8" s="32" t="s">
        <v>3</v>
      </c>
      <c r="H8" s="33" t="s">
        <v>7</v>
      </c>
      <c r="I8" s="31" t="s">
        <v>2</v>
      </c>
      <c r="J8" s="32" t="s">
        <v>3</v>
      </c>
      <c r="K8" s="33" t="s">
        <v>7</v>
      </c>
      <c r="L8" s="31" t="s">
        <v>2</v>
      </c>
      <c r="M8" s="32" t="s">
        <v>3</v>
      </c>
      <c r="N8" s="33" t="s">
        <v>7</v>
      </c>
      <c r="O8" s="31" t="s">
        <v>2</v>
      </c>
      <c r="P8" s="32" t="s">
        <v>3</v>
      </c>
      <c r="Q8" s="33" t="s">
        <v>7</v>
      </c>
    </row>
    <row r="9" spans="1:30" s="3" customFormat="1" x14ac:dyDescent="0.2">
      <c r="B9" s="22" t="s">
        <v>4</v>
      </c>
      <c r="C9" s="51">
        <v>482</v>
      </c>
      <c r="D9" s="8">
        <v>905342.64055299538</v>
      </c>
      <c r="E9" s="45">
        <v>35.878728845115205</v>
      </c>
      <c r="F9" s="51">
        <v>3500</v>
      </c>
      <c r="G9" s="9">
        <v>5369939.6267281109</v>
      </c>
      <c r="H9" s="45">
        <v>212.81070740723504</v>
      </c>
      <c r="I9" s="51">
        <v>1736</v>
      </c>
      <c r="J9" s="9">
        <v>2803358.0737327188</v>
      </c>
      <c r="K9" s="45">
        <v>111.09708046202765</v>
      </c>
      <c r="L9" s="51">
        <v>2517</v>
      </c>
      <c r="M9" s="9">
        <v>3686356.1612903224</v>
      </c>
      <c r="N9" s="45">
        <v>146.09029467193551</v>
      </c>
      <c r="O9" s="51">
        <v>2989</v>
      </c>
      <c r="P9" s="9">
        <v>4744391.3502304144</v>
      </c>
      <c r="Q9" s="45">
        <v>188.02022920963131</v>
      </c>
    </row>
    <row r="10" spans="1:30" s="3" customFormat="1" x14ac:dyDescent="0.2">
      <c r="B10" s="22" t="s">
        <v>5</v>
      </c>
      <c r="C10" s="51">
        <v>72</v>
      </c>
      <c r="D10" s="8">
        <v>10011225.312980318</v>
      </c>
      <c r="E10" s="45">
        <v>396.74485915341</v>
      </c>
      <c r="F10" s="51">
        <v>225</v>
      </c>
      <c r="G10" s="9">
        <v>23691907.810393605</v>
      </c>
      <c r="H10" s="45">
        <v>938.9103065258987</v>
      </c>
      <c r="I10" s="51">
        <v>129</v>
      </c>
      <c r="J10" s="9">
        <v>6553935.9910241198</v>
      </c>
      <c r="K10" s="45">
        <v>259.73248332428591</v>
      </c>
      <c r="L10" s="51">
        <v>98</v>
      </c>
      <c r="M10" s="9">
        <v>3656632.5595537191</v>
      </c>
      <c r="N10" s="45">
        <v>144.9123483351139</v>
      </c>
      <c r="O10" s="51">
        <v>212</v>
      </c>
      <c r="P10" s="9">
        <v>36534692.898739606</v>
      </c>
      <c r="Q10" s="45">
        <v>1447.8698795770506</v>
      </c>
    </row>
    <row r="11" spans="1:30" s="3" customFormat="1" x14ac:dyDescent="0.2">
      <c r="B11" s="23" t="s">
        <v>8</v>
      </c>
      <c r="C11" s="52">
        <v>49</v>
      </c>
      <c r="D11" s="11">
        <v>23215569.447388344</v>
      </c>
      <c r="E11" s="46">
        <v>920.03301720000013</v>
      </c>
      <c r="F11" s="52">
        <v>56</v>
      </c>
      <c r="G11" s="10">
        <v>31126146.585919756</v>
      </c>
      <c r="H11" s="46">
        <v>1233.5291892</v>
      </c>
      <c r="I11" s="52">
        <v>36</v>
      </c>
      <c r="J11" s="10">
        <v>10041982.437547309</v>
      </c>
      <c r="K11" s="46">
        <v>397.96376399999986</v>
      </c>
      <c r="L11" s="52">
        <v>19</v>
      </c>
      <c r="M11" s="10">
        <v>9230522.9842250831</v>
      </c>
      <c r="N11" s="46">
        <v>365.80562586484007</v>
      </c>
      <c r="O11" s="52">
        <v>28</v>
      </c>
      <c r="P11" s="10">
        <v>3543007.9031037083</v>
      </c>
      <c r="Q11" s="46">
        <v>140.40940319999996</v>
      </c>
    </row>
    <row r="12" spans="1:30" s="3" customFormat="1" ht="13.5" thickBot="1" x14ac:dyDescent="0.25">
      <c r="B12" s="35"/>
      <c r="C12" s="53"/>
      <c r="D12" s="47"/>
      <c r="E12" s="48">
        <v>0</v>
      </c>
      <c r="F12" s="53"/>
      <c r="G12" s="47"/>
      <c r="H12" s="48">
        <v>0</v>
      </c>
      <c r="I12" s="53"/>
      <c r="J12" s="47"/>
      <c r="K12" s="48">
        <v>0</v>
      </c>
      <c r="L12" s="53"/>
      <c r="M12" s="47"/>
      <c r="N12" s="48">
        <v>0</v>
      </c>
      <c r="O12" s="53"/>
      <c r="P12" s="47"/>
      <c r="Q12" s="48">
        <v>0</v>
      </c>
    </row>
    <row r="13" spans="1:30" s="3" customFormat="1" ht="13.5" thickBot="1" x14ac:dyDescent="0.25">
      <c r="B13" s="40" t="s">
        <v>6</v>
      </c>
      <c r="C13" s="54">
        <v>603</v>
      </c>
      <c r="D13" s="49">
        <v>34132137.400921658</v>
      </c>
      <c r="E13" s="50">
        <v>1352.6566051985255</v>
      </c>
      <c r="F13" s="54">
        <v>3781</v>
      </c>
      <c r="G13" s="49">
        <v>60187994.023041472</v>
      </c>
      <c r="H13" s="50">
        <v>2385.2502031331337</v>
      </c>
      <c r="I13" s="54">
        <v>1901</v>
      </c>
      <c r="J13" s="49">
        <v>19399276.502304148</v>
      </c>
      <c r="K13" s="50">
        <v>768.7933277863134</v>
      </c>
      <c r="L13" s="54">
        <v>2634</v>
      </c>
      <c r="M13" s="49">
        <v>16573511.705069125</v>
      </c>
      <c r="N13" s="50">
        <v>656.80826887188948</v>
      </c>
      <c r="O13" s="54">
        <v>3229</v>
      </c>
      <c r="P13" s="49">
        <v>44822092.152073734</v>
      </c>
      <c r="Q13" s="50">
        <v>1776.2995119866821</v>
      </c>
    </row>
    <row r="14" spans="1:30" s="3" customFormat="1" x14ac:dyDescent="0.2"/>
    <row r="15" spans="1:30" s="3" customFormat="1" ht="13.5" thickBot="1" x14ac:dyDescent="0.25"/>
    <row r="16" spans="1:30" s="3" customFormat="1" x14ac:dyDescent="0.2">
      <c r="B16" s="21" t="s">
        <v>0</v>
      </c>
      <c r="C16" s="25" t="s">
        <v>17</v>
      </c>
      <c r="D16" s="6"/>
      <c r="E16" s="7"/>
      <c r="F16" s="25" t="s">
        <v>11</v>
      </c>
      <c r="G16" s="6"/>
      <c r="H16" s="7"/>
      <c r="I16" s="25" t="s">
        <v>18</v>
      </c>
      <c r="J16" s="6"/>
      <c r="K16" s="7"/>
      <c r="L16" s="25" t="s">
        <v>19</v>
      </c>
      <c r="M16" s="6"/>
      <c r="N16" s="7"/>
      <c r="O16" s="25" t="s">
        <v>20</v>
      </c>
      <c r="P16" s="6"/>
      <c r="Q16" s="7"/>
    </row>
    <row r="17" spans="2:17" s="3" customFormat="1" ht="13.5" thickBot="1" x14ac:dyDescent="0.25">
      <c r="B17" s="24" t="s">
        <v>1</v>
      </c>
      <c r="C17" s="12">
        <v>773</v>
      </c>
      <c r="D17" s="13"/>
      <c r="E17" s="14"/>
      <c r="F17" s="12">
        <v>840</v>
      </c>
      <c r="G17" s="13"/>
      <c r="H17" s="14"/>
      <c r="I17" s="12">
        <v>787</v>
      </c>
      <c r="J17" s="13"/>
      <c r="K17" s="14"/>
      <c r="L17" s="12">
        <v>820</v>
      </c>
      <c r="M17" s="13"/>
      <c r="N17" s="14"/>
      <c r="O17" s="12">
        <v>851</v>
      </c>
      <c r="P17" s="13"/>
      <c r="Q17" s="14"/>
    </row>
    <row r="18" spans="2:17" s="3" customFormat="1" x14ac:dyDescent="0.2">
      <c r="B18" s="30"/>
      <c r="C18" s="31" t="s">
        <v>2</v>
      </c>
      <c r="D18" s="32" t="s">
        <v>3</v>
      </c>
      <c r="E18" s="33" t="s">
        <v>7</v>
      </c>
      <c r="F18" s="31" t="s">
        <v>2</v>
      </c>
      <c r="G18" s="32" t="s">
        <v>3</v>
      </c>
      <c r="H18" s="33" t="s">
        <v>7</v>
      </c>
      <c r="I18" s="31" t="s">
        <v>2</v>
      </c>
      <c r="J18" s="32" t="s">
        <v>3</v>
      </c>
      <c r="K18" s="33" t="s">
        <v>7</v>
      </c>
      <c r="L18" s="31" t="s">
        <v>2</v>
      </c>
      <c r="M18" s="32" t="s">
        <v>3</v>
      </c>
      <c r="N18" s="33" t="s">
        <v>7</v>
      </c>
      <c r="O18" s="31" t="s">
        <v>2</v>
      </c>
      <c r="P18" s="32" t="s">
        <v>3</v>
      </c>
      <c r="Q18" s="33" t="s">
        <v>7</v>
      </c>
    </row>
    <row r="19" spans="2:17" s="3" customFormat="1" x14ac:dyDescent="0.2">
      <c r="B19" s="22" t="s">
        <v>4</v>
      </c>
      <c r="C19" s="51">
        <v>2613</v>
      </c>
      <c r="D19" s="8">
        <v>4093592.8894009218</v>
      </c>
      <c r="E19" s="45">
        <v>162.22908620695853</v>
      </c>
      <c r="F19" s="51">
        <v>624</v>
      </c>
      <c r="G19" s="9">
        <v>1082590.9216589862</v>
      </c>
      <c r="H19" s="45">
        <v>42.903078225345624</v>
      </c>
      <c r="I19" s="51">
        <v>1991</v>
      </c>
      <c r="J19" s="9">
        <v>3181138.7972350232</v>
      </c>
      <c r="K19" s="45">
        <v>126.06853053442397</v>
      </c>
      <c r="L19" s="51">
        <v>1240</v>
      </c>
      <c r="M19" s="9">
        <v>2019642.7188940092</v>
      </c>
      <c r="N19" s="45">
        <v>80.03844094976958</v>
      </c>
      <c r="O19" s="51">
        <v>2100</v>
      </c>
      <c r="P19" s="9">
        <v>3292464.7327188938</v>
      </c>
      <c r="Q19" s="45">
        <v>130.48037735765001</v>
      </c>
    </row>
    <row r="20" spans="2:17" s="3" customFormat="1" x14ac:dyDescent="0.2">
      <c r="B20" s="22" t="s">
        <v>5</v>
      </c>
      <c r="C20" s="51">
        <v>96</v>
      </c>
      <c r="D20" s="8">
        <v>3115017.7621094212</v>
      </c>
      <c r="E20" s="45">
        <v>123.44815391239636</v>
      </c>
      <c r="F20" s="51">
        <v>77</v>
      </c>
      <c r="G20" s="9">
        <v>2239581.6900093136</v>
      </c>
      <c r="H20" s="45">
        <v>88.754622375069118</v>
      </c>
      <c r="I20" s="51">
        <v>116</v>
      </c>
      <c r="J20" s="9">
        <v>16330011.998594139</v>
      </c>
      <c r="K20" s="45">
        <v>647.1583755042858</v>
      </c>
      <c r="L20" s="51">
        <v>102</v>
      </c>
      <c r="M20" s="9">
        <v>6291155.2402208922</v>
      </c>
      <c r="N20" s="45">
        <v>249.31848216995397</v>
      </c>
      <c r="O20" s="51">
        <v>88</v>
      </c>
      <c r="P20" s="9">
        <v>25970235.139346052</v>
      </c>
      <c r="Q20" s="45">
        <v>1029.2004185722842</v>
      </c>
    </row>
    <row r="21" spans="2:17" s="3" customFormat="1" x14ac:dyDescent="0.2">
      <c r="B21" s="23" t="s">
        <v>8</v>
      </c>
      <c r="C21" s="52">
        <v>18</v>
      </c>
      <c r="D21" s="11">
        <v>5518970.9613928832</v>
      </c>
      <c r="E21" s="46">
        <v>218.71681919999997</v>
      </c>
      <c r="F21" s="52">
        <v>13</v>
      </c>
      <c r="G21" s="10">
        <v>10452187.494322482</v>
      </c>
      <c r="H21" s="46">
        <v>414.22019040000004</v>
      </c>
      <c r="I21" s="52">
        <v>21</v>
      </c>
      <c r="J21" s="10">
        <v>7444232.4299772903</v>
      </c>
      <c r="K21" s="46">
        <v>295.01493120000004</v>
      </c>
      <c r="L21" s="52">
        <v>19</v>
      </c>
      <c r="M21" s="10">
        <v>1125559.3035579103</v>
      </c>
      <c r="N21" s="46">
        <v>44.605915199999991</v>
      </c>
      <c r="O21" s="52">
        <v>77</v>
      </c>
      <c r="P21" s="10">
        <v>27030552.150976527</v>
      </c>
      <c r="Q21" s="46">
        <v>1071.2207817431997</v>
      </c>
    </row>
    <row r="22" spans="2:17" s="3" customFormat="1" ht="13.5" thickBot="1" x14ac:dyDescent="0.25">
      <c r="B22" s="35"/>
      <c r="C22" s="53"/>
      <c r="D22" s="47"/>
      <c r="E22" s="48">
        <v>0</v>
      </c>
      <c r="F22" s="53"/>
      <c r="G22" s="47"/>
      <c r="H22" s="48">
        <v>0</v>
      </c>
      <c r="I22" s="53"/>
      <c r="J22" s="47"/>
      <c r="K22" s="48">
        <v>0</v>
      </c>
      <c r="L22" s="53"/>
      <c r="M22" s="47"/>
      <c r="N22" s="48">
        <v>0</v>
      </c>
      <c r="O22" s="53"/>
      <c r="P22" s="47"/>
      <c r="Q22" s="48">
        <v>0</v>
      </c>
    </row>
    <row r="23" spans="2:17" s="3" customFormat="1" ht="13.5" thickBot="1" x14ac:dyDescent="0.25">
      <c r="B23" s="40" t="s">
        <v>6</v>
      </c>
      <c r="C23" s="54">
        <v>2727</v>
      </c>
      <c r="D23" s="49">
        <v>12727581.612903226</v>
      </c>
      <c r="E23" s="50">
        <v>504.39405931935488</v>
      </c>
      <c r="F23" s="54">
        <v>714</v>
      </c>
      <c r="G23" s="49">
        <v>13774360.105990782</v>
      </c>
      <c r="H23" s="50">
        <v>545.87789100041471</v>
      </c>
      <c r="I23" s="54">
        <v>2128</v>
      </c>
      <c r="J23" s="49">
        <v>26955383.225806452</v>
      </c>
      <c r="K23" s="50">
        <v>1068.2418372387099</v>
      </c>
      <c r="L23" s="54">
        <v>1361</v>
      </c>
      <c r="M23" s="49">
        <v>9436357.2626728117</v>
      </c>
      <c r="N23" s="50">
        <v>373.96283831972357</v>
      </c>
      <c r="O23" s="54">
        <v>2265</v>
      </c>
      <c r="P23" s="49">
        <v>56293252.023041472</v>
      </c>
      <c r="Q23" s="50">
        <v>2230.9015776731339</v>
      </c>
    </row>
    <row r="24" spans="2:17" s="3" customFormat="1" x14ac:dyDescent="0.2"/>
    <row r="25" spans="2:17" s="3" customFormat="1" ht="13.5" thickBot="1" x14ac:dyDescent="0.25"/>
    <row r="26" spans="2:17" s="3" customFormat="1" x14ac:dyDescent="0.2">
      <c r="B26" s="21" t="s">
        <v>21</v>
      </c>
      <c r="C26" s="25" t="s">
        <v>22</v>
      </c>
      <c r="D26" s="6"/>
      <c r="E26" s="7"/>
    </row>
    <row r="27" spans="2:17" s="3" customFormat="1" ht="13.5" thickBot="1" x14ac:dyDescent="0.25">
      <c r="B27" s="24" t="s">
        <v>1</v>
      </c>
      <c r="C27" s="12">
        <v>1081</v>
      </c>
      <c r="D27" s="13"/>
      <c r="E27" s="14"/>
    </row>
    <row r="28" spans="2:17" s="3" customFormat="1" x14ac:dyDescent="0.2">
      <c r="B28" s="30"/>
      <c r="C28" s="31" t="s">
        <v>2</v>
      </c>
      <c r="D28" s="32" t="s">
        <v>3</v>
      </c>
      <c r="E28" s="33" t="s">
        <v>7</v>
      </c>
    </row>
    <row r="29" spans="2:17" s="3" customFormat="1" x14ac:dyDescent="0.2">
      <c r="B29" s="22" t="s">
        <v>4</v>
      </c>
      <c r="C29" s="51">
        <f t="shared" ref="C29:E31" si="0">C9+F9+I9+L9+O9+C19+F19+I19+L19+O19</f>
        <v>19792</v>
      </c>
      <c r="D29" s="8">
        <f t="shared" si="0"/>
        <v>31178817.912442394</v>
      </c>
      <c r="E29" s="45">
        <f t="shared" si="0"/>
        <v>1235.6165538700925</v>
      </c>
    </row>
    <row r="30" spans="2:17" s="3" customFormat="1" x14ac:dyDescent="0.2">
      <c r="B30" s="22" t="s">
        <v>5</v>
      </c>
      <c r="C30" s="51">
        <f t="shared" si="0"/>
        <v>1215</v>
      </c>
      <c r="D30" s="8">
        <f t="shared" si="0"/>
        <v>134394396.40297121</v>
      </c>
      <c r="E30" s="45">
        <f t="shared" si="0"/>
        <v>5326.0499294497486</v>
      </c>
    </row>
    <row r="31" spans="2:17" s="3" customFormat="1" x14ac:dyDescent="0.2">
      <c r="B31" s="23" t="s">
        <v>8</v>
      </c>
      <c r="C31" s="52">
        <f t="shared" si="0"/>
        <v>336</v>
      </c>
      <c r="D31" s="11">
        <f t="shared" si="0"/>
        <v>128728731.69841129</v>
      </c>
      <c r="E31" s="46">
        <f t="shared" si="0"/>
        <v>5101.5196372080391</v>
      </c>
    </row>
    <row r="32" spans="2:17" s="3" customFormat="1" ht="13.5" thickBot="1" x14ac:dyDescent="0.25">
      <c r="B32" s="35"/>
      <c r="C32" s="53"/>
      <c r="D32" s="47"/>
      <c r="E32" s="48">
        <f>E12+H12+K12+N12+Q12+E22+H22+K22+N22+Q22</f>
        <v>0</v>
      </c>
    </row>
    <row r="33" spans="2:5" s="3" customFormat="1" ht="13.5" thickBot="1" x14ac:dyDescent="0.25">
      <c r="B33" s="40" t="s">
        <v>6</v>
      </c>
      <c r="C33" s="54">
        <f>C13+F13+I13+L13+O13+C23+F23+I23+L23+O23</f>
        <v>21343</v>
      </c>
      <c r="D33" s="49">
        <f>D13+G13+J13+M13+P13+D23+G23+J23+M23+P23</f>
        <v>294301946.01382488</v>
      </c>
      <c r="E33" s="50">
        <f>E13+H13+K13+N13+Q13+E23+H23+K23+N23+Q23</f>
        <v>11663.18612052788</v>
      </c>
    </row>
    <row r="34" spans="2:5" s="3" customFormat="1" x14ac:dyDescent="0.2"/>
    <row r="35" spans="2:5" s="3" customFormat="1" x14ac:dyDescent="0.2"/>
    <row r="36" spans="2:5" s="3" customFormat="1" x14ac:dyDescent="0.2"/>
    <row r="37" spans="2:5" s="3" customFormat="1" x14ac:dyDescent="0.2"/>
    <row r="38" spans="2:5" s="3" customFormat="1" x14ac:dyDescent="0.2"/>
    <row r="39" spans="2:5" s="3" customFormat="1" x14ac:dyDescent="0.2"/>
    <row r="40" spans="2:5" s="3" customFormat="1" x14ac:dyDescent="0.2"/>
    <row r="41" spans="2:5" s="3" customFormat="1" x14ac:dyDescent="0.2"/>
    <row r="42" spans="2:5" s="3" customFormat="1" x14ac:dyDescent="0.2"/>
    <row r="43" spans="2:5" s="3" customFormat="1" x14ac:dyDescent="0.2"/>
    <row r="44" spans="2:5" s="3" customFormat="1" x14ac:dyDescent="0.2"/>
    <row r="45" spans="2:5" s="3" customFormat="1" x14ac:dyDescent="0.2"/>
    <row r="46" spans="2:5" s="3" customFormat="1" x14ac:dyDescent="0.2"/>
    <row r="47" spans="2:5" s="3" customFormat="1" x14ac:dyDescent="0.2"/>
    <row r="48" spans="2:5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</sheetData>
  <pageMargins left="0.75" right="0.75" top="1" bottom="1" header="0" footer="0"/>
  <pageSetup paperSize="8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"/>
  <sheetViews>
    <sheetView zoomScaleNormal="100" workbookViewId="0">
      <selection activeCell="F35" sqref="F35"/>
    </sheetView>
  </sheetViews>
  <sheetFormatPr defaultRowHeight="12.75" x14ac:dyDescent="0.2"/>
  <cols>
    <col min="2" max="20" width="13.28515625" customWidth="1"/>
  </cols>
  <sheetData>
    <row r="1" spans="1:30" ht="26.25" x14ac:dyDescent="0.4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x14ac:dyDescent="0.2"/>
    <row r="3" spans="1:30" s="3" customFormat="1" x14ac:dyDescent="0.2">
      <c r="B3" s="4" t="s">
        <v>10</v>
      </c>
    </row>
    <row r="4" spans="1:30" s="3" customFormat="1" x14ac:dyDescent="0.2">
      <c r="B4" s="5" t="s">
        <v>9</v>
      </c>
    </row>
    <row r="5" spans="1:30" s="3" customFormat="1" ht="13.5" thickBot="1" x14ac:dyDescent="0.25"/>
    <row r="6" spans="1:30" s="3" customFormat="1" x14ac:dyDescent="0.2">
      <c r="B6" s="21" t="s">
        <v>0</v>
      </c>
      <c r="C6" s="25" t="s">
        <v>12</v>
      </c>
      <c r="D6" s="6"/>
      <c r="E6" s="7"/>
      <c r="F6" s="25" t="s">
        <v>13</v>
      </c>
      <c r="G6" s="6"/>
      <c r="H6" s="7"/>
      <c r="I6" s="25" t="s">
        <v>14</v>
      </c>
      <c r="J6" s="6"/>
      <c r="K6" s="7"/>
      <c r="L6" s="25" t="s">
        <v>15</v>
      </c>
      <c r="M6" s="6"/>
      <c r="N6" s="7"/>
      <c r="O6" s="25" t="s">
        <v>16</v>
      </c>
      <c r="P6" s="6"/>
      <c r="Q6" s="7"/>
    </row>
    <row r="7" spans="1:30" s="3" customFormat="1" ht="13.5" thickBot="1" x14ac:dyDescent="0.25">
      <c r="B7" s="24" t="s">
        <v>1</v>
      </c>
      <c r="C7" s="12">
        <v>810</v>
      </c>
      <c r="D7" s="13"/>
      <c r="E7" s="14"/>
      <c r="F7" s="12">
        <v>813</v>
      </c>
      <c r="G7" s="13"/>
      <c r="H7" s="14"/>
      <c r="I7" s="12">
        <v>860</v>
      </c>
      <c r="J7" s="13"/>
      <c r="K7" s="14"/>
      <c r="L7" s="12">
        <v>849</v>
      </c>
      <c r="M7" s="13"/>
      <c r="N7" s="14"/>
      <c r="O7" s="12">
        <v>846</v>
      </c>
      <c r="P7" s="13"/>
      <c r="Q7" s="14"/>
    </row>
    <row r="8" spans="1:30" s="3" customFormat="1" x14ac:dyDescent="0.2">
      <c r="B8" s="30"/>
      <c r="C8" s="31" t="s">
        <v>2</v>
      </c>
      <c r="D8" s="32" t="s">
        <v>3</v>
      </c>
      <c r="E8" s="33" t="s">
        <v>7</v>
      </c>
      <c r="F8" s="31" t="s">
        <v>2</v>
      </c>
      <c r="G8" s="32" t="s">
        <v>3</v>
      </c>
      <c r="H8" s="33" t="s">
        <v>7</v>
      </c>
      <c r="I8" s="31" t="s">
        <v>2</v>
      </c>
      <c r="J8" s="32" t="s">
        <v>3</v>
      </c>
      <c r="K8" s="33" t="s">
        <v>7</v>
      </c>
      <c r="L8" s="31" t="s">
        <v>2</v>
      </c>
      <c r="M8" s="32" t="s">
        <v>3</v>
      </c>
      <c r="N8" s="33" t="s">
        <v>7</v>
      </c>
      <c r="O8" s="31" t="s">
        <v>2</v>
      </c>
      <c r="P8" s="32" t="s">
        <v>3</v>
      </c>
      <c r="Q8" s="33" t="s">
        <v>7</v>
      </c>
    </row>
    <row r="9" spans="1:30" s="3" customFormat="1" x14ac:dyDescent="0.2">
      <c r="B9" s="22" t="s">
        <v>4</v>
      </c>
      <c r="C9" s="51">
        <v>495</v>
      </c>
      <c r="D9" s="8">
        <v>1110964.702764977</v>
      </c>
      <c r="E9" s="45">
        <v>43.838667171105996</v>
      </c>
      <c r="F9" s="51">
        <v>3426</v>
      </c>
      <c r="G9" s="9">
        <v>6570829.5281618023</v>
      </c>
      <c r="H9" s="45">
        <v>259.28493318126471</v>
      </c>
      <c r="I9" s="51">
        <v>1678</v>
      </c>
      <c r="J9" s="9">
        <v>3369073.6436251919</v>
      </c>
      <c r="K9" s="45">
        <v>132.94364597745007</v>
      </c>
      <c r="L9" s="51">
        <v>2505</v>
      </c>
      <c r="M9" s="9">
        <v>4379078.5975422431</v>
      </c>
      <c r="N9" s="45">
        <v>172.79844145901691</v>
      </c>
      <c r="O9" s="51">
        <v>2823</v>
      </c>
      <c r="P9" s="9">
        <v>5276315.2278545825</v>
      </c>
      <c r="Q9" s="45">
        <v>208.20339889114183</v>
      </c>
    </row>
    <row r="10" spans="1:30" s="3" customFormat="1" x14ac:dyDescent="0.2">
      <c r="B10" s="22" t="s">
        <v>5</v>
      </c>
      <c r="C10" s="51">
        <v>78</v>
      </c>
      <c r="D10" s="8">
        <v>9767106.0340762436</v>
      </c>
      <c r="E10" s="45">
        <v>385.41000410464858</v>
      </c>
      <c r="F10" s="51">
        <v>225</v>
      </c>
      <c r="G10" s="9">
        <v>36088628.889548071</v>
      </c>
      <c r="H10" s="45">
        <v>1424.057295981567</v>
      </c>
      <c r="I10" s="51">
        <v>129</v>
      </c>
      <c r="J10" s="9">
        <v>12158376.922895163</v>
      </c>
      <c r="K10" s="45">
        <v>479.76955337744312</v>
      </c>
      <c r="L10" s="51">
        <v>99</v>
      </c>
      <c r="M10" s="9">
        <v>9119204.0432365052</v>
      </c>
      <c r="N10" s="45">
        <v>359.84379154611247</v>
      </c>
      <c r="O10" s="51">
        <v>193</v>
      </c>
      <c r="P10" s="9">
        <v>30686759.338118702</v>
      </c>
      <c r="Q10" s="45">
        <v>1210.8995234821639</v>
      </c>
    </row>
    <row r="11" spans="1:30" s="3" customFormat="1" x14ac:dyDescent="0.2">
      <c r="B11" s="23" t="s">
        <v>8</v>
      </c>
      <c r="C11" s="52">
        <v>43</v>
      </c>
      <c r="D11" s="11">
        <v>41227729.599594526</v>
      </c>
      <c r="E11" s="46">
        <v>1626.8462099999999</v>
      </c>
      <c r="F11" s="52">
        <v>62</v>
      </c>
      <c r="G11" s="10">
        <v>52417142.645717189</v>
      </c>
      <c r="H11" s="46">
        <v>2068.3804488000005</v>
      </c>
      <c r="I11" s="52">
        <v>33</v>
      </c>
      <c r="J11" s="10">
        <v>33727911.0897111</v>
      </c>
      <c r="K11" s="46">
        <v>1330.9033716000001</v>
      </c>
      <c r="L11" s="52">
        <v>22</v>
      </c>
      <c r="M11" s="10">
        <v>18777976.284845419</v>
      </c>
      <c r="N11" s="46">
        <v>740.97894420000034</v>
      </c>
      <c r="O11" s="52">
        <v>33</v>
      </c>
      <c r="P11" s="10">
        <v>45541173.147491127</v>
      </c>
      <c r="Q11" s="46">
        <v>1797.0546923999998</v>
      </c>
    </row>
    <row r="12" spans="1:30" s="3" customFormat="1" ht="13.5" thickBot="1" x14ac:dyDescent="0.25">
      <c r="B12" s="35"/>
      <c r="C12" s="53"/>
      <c r="D12" s="47"/>
      <c r="E12" s="48">
        <v>0</v>
      </c>
      <c r="F12" s="53"/>
      <c r="G12" s="47"/>
      <c r="H12" s="48">
        <v>0</v>
      </c>
      <c r="I12" s="53"/>
      <c r="J12" s="47"/>
      <c r="K12" s="48">
        <v>0</v>
      </c>
      <c r="L12" s="53"/>
      <c r="M12" s="47"/>
      <c r="N12" s="48">
        <v>0</v>
      </c>
      <c r="O12" s="53"/>
      <c r="P12" s="47"/>
      <c r="Q12" s="48">
        <v>0</v>
      </c>
    </row>
    <row r="13" spans="1:30" s="3" customFormat="1" ht="13.5" thickBot="1" x14ac:dyDescent="0.25">
      <c r="B13" s="40" t="s">
        <v>6</v>
      </c>
      <c r="C13" s="54">
        <v>616</v>
      </c>
      <c r="D13" s="49">
        <v>50994835.63367077</v>
      </c>
      <c r="E13" s="50">
        <v>2012.2562141046485</v>
      </c>
      <c r="F13" s="54">
        <v>3713</v>
      </c>
      <c r="G13" s="49">
        <v>95076601.063427061</v>
      </c>
      <c r="H13" s="50">
        <v>3751.7226779628318</v>
      </c>
      <c r="I13" s="54">
        <v>1840</v>
      </c>
      <c r="J13" s="49">
        <v>45886288.012606263</v>
      </c>
      <c r="K13" s="50">
        <v>1810.6729249774432</v>
      </c>
      <c r="L13" s="54">
        <v>2626</v>
      </c>
      <c r="M13" s="49">
        <v>27897180.328081924</v>
      </c>
      <c r="N13" s="50">
        <v>1100.8227357461128</v>
      </c>
      <c r="O13" s="54">
        <v>3049</v>
      </c>
      <c r="P13" s="49">
        <v>76227932.485609829</v>
      </c>
      <c r="Q13" s="50">
        <v>3007.9542158821641</v>
      </c>
    </row>
    <row r="14" spans="1:30" s="3" customFormat="1" x14ac:dyDescent="0.2"/>
    <row r="15" spans="1:30" s="3" customFormat="1" ht="13.5" thickBot="1" x14ac:dyDescent="0.25"/>
    <row r="16" spans="1:30" s="3" customFormat="1" x14ac:dyDescent="0.2">
      <c r="B16" s="21" t="s">
        <v>0</v>
      </c>
      <c r="C16" s="25" t="s">
        <v>17</v>
      </c>
      <c r="D16" s="6"/>
      <c r="E16" s="7"/>
      <c r="F16" s="25" t="s">
        <v>11</v>
      </c>
      <c r="G16" s="6"/>
      <c r="H16" s="7"/>
      <c r="I16" s="25" t="s">
        <v>18</v>
      </c>
      <c r="J16" s="6"/>
      <c r="K16" s="7"/>
      <c r="L16" s="25" t="s">
        <v>19</v>
      </c>
      <c r="M16" s="6"/>
      <c r="N16" s="7"/>
      <c r="O16" s="25" t="s">
        <v>20</v>
      </c>
      <c r="P16" s="6"/>
      <c r="Q16" s="7"/>
    </row>
    <row r="17" spans="2:17" s="3" customFormat="1" ht="13.5" thickBot="1" x14ac:dyDescent="0.25">
      <c r="B17" s="24" t="s">
        <v>1</v>
      </c>
      <c r="C17" s="12">
        <v>773</v>
      </c>
      <c r="D17" s="13"/>
      <c r="E17" s="14"/>
      <c r="F17" s="12">
        <v>840</v>
      </c>
      <c r="G17" s="13"/>
      <c r="H17" s="14"/>
      <c r="I17" s="12">
        <v>787</v>
      </c>
      <c r="J17" s="13"/>
      <c r="K17" s="14"/>
      <c r="L17" s="12">
        <v>820</v>
      </c>
      <c r="M17" s="13"/>
      <c r="N17" s="14"/>
      <c r="O17" s="12">
        <v>851</v>
      </c>
      <c r="P17" s="13"/>
      <c r="Q17" s="14"/>
    </row>
    <row r="18" spans="2:17" s="3" customFormat="1" x14ac:dyDescent="0.2">
      <c r="B18" s="30"/>
      <c r="C18" s="31" t="s">
        <v>2</v>
      </c>
      <c r="D18" s="32" t="s">
        <v>3</v>
      </c>
      <c r="E18" s="33" t="s">
        <v>7</v>
      </c>
      <c r="F18" s="31" t="s">
        <v>2</v>
      </c>
      <c r="G18" s="32" t="s">
        <v>3</v>
      </c>
      <c r="H18" s="33" t="s">
        <v>7</v>
      </c>
      <c r="I18" s="31" t="s">
        <v>2</v>
      </c>
      <c r="J18" s="32" t="s">
        <v>3</v>
      </c>
      <c r="K18" s="33" t="s">
        <v>7</v>
      </c>
      <c r="L18" s="31" t="s">
        <v>2</v>
      </c>
      <c r="M18" s="32" t="s">
        <v>3</v>
      </c>
      <c r="N18" s="33" t="s">
        <v>7</v>
      </c>
      <c r="O18" s="31" t="s">
        <v>2</v>
      </c>
      <c r="P18" s="32" t="s">
        <v>3</v>
      </c>
      <c r="Q18" s="33" t="s">
        <v>7</v>
      </c>
    </row>
    <row r="19" spans="2:17" s="3" customFormat="1" x14ac:dyDescent="0.2">
      <c r="B19" s="22" t="s">
        <v>4</v>
      </c>
      <c r="C19" s="51">
        <v>2563</v>
      </c>
      <c r="D19" s="8">
        <v>4887592.0683563752</v>
      </c>
      <c r="E19" s="45">
        <v>192.86438301734256</v>
      </c>
      <c r="F19" s="51">
        <v>606</v>
      </c>
      <c r="G19" s="9">
        <v>1264693.4895033282</v>
      </c>
      <c r="H19" s="45">
        <v>49.904805095801329</v>
      </c>
      <c r="I19" s="51">
        <v>1993</v>
      </c>
      <c r="J19" s="9">
        <v>3928703.6536098309</v>
      </c>
      <c r="K19" s="45">
        <v>155.02664617144393</v>
      </c>
      <c r="L19" s="51">
        <v>1384</v>
      </c>
      <c r="M19" s="9">
        <v>2790308.6039426522</v>
      </c>
      <c r="N19" s="45">
        <v>110.10557751157705</v>
      </c>
      <c r="O19" s="51">
        <v>2270</v>
      </c>
      <c r="P19" s="9">
        <v>4205968.0381464418</v>
      </c>
      <c r="Q19" s="45">
        <v>165.96749878525858</v>
      </c>
    </row>
    <row r="20" spans="2:17" s="3" customFormat="1" x14ac:dyDescent="0.2">
      <c r="B20" s="22" t="s">
        <v>5</v>
      </c>
      <c r="C20" s="51">
        <v>91</v>
      </c>
      <c r="D20" s="8">
        <v>7801795.2490472123</v>
      </c>
      <c r="E20" s="45">
        <v>307.858840527403</v>
      </c>
      <c r="F20" s="51">
        <v>79</v>
      </c>
      <c r="G20" s="9">
        <v>3939841.6821121196</v>
      </c>
      <c r="H20" s="45">
        <v>155.46615277614424</v>
      </c>
      <c r="I20" s="51">
        <v>129</v>
      </c>
      <c r="J20" s="9">
        <v>14449588.864843907</v>
      </c>
      <c r="K20" s="45">
        <v>570.18077660674055</v>
      </c>
      <c r="L20" s="51">
        <v>150</v>
      </c>
      <c r="M20" s="9">
        <v>9534452.0612338856</v>
      </c>
      <c r="N20" s="45">
        <v>376.22947833628911</v>
      </c>
      <c r="O20" s="51">
        <v>87</v>
      </c>
      <c r="P20" s="9">
        <v>27195633.13411244</v>
      </c>
      <c r="Q20" s="45">
        <v>1073.139683472077</v>
      </c>
    </row>
    <row r="21" spans="2:17" s="3" customFormat="1" x14ac:dyDescent="0.2">
      <c r="B21" s="23" t="s">
        <v>8</v>
      </c>
      <c r="C21" s="52">
        <v>18</v>
      </c>
      <c r="D21" s="11">
        <v>10329154.211860113</v>
      </c>
      <c r="E21" s="46">
        <v>407.58842520000007</v>
      </c>
      <c r="F21" s="52">
        <v>17</v>
      </c>
      <c r="G21" s="10">
        <v>18206052.833248865</v>
      </c>
      <c r="H21" s="46">
        <v>718.41084480000018</v>
      </c>
      <c r="I21" s="52">
        <v>15</v>
      </c>
      <c r="J21" s="10">
        <v>13511969.589457681</v>
      </c>
      <c r="K21" s="46">
        <v>533.18232000000012</v>
      </c>
      <c r="L21" s="52">
        <v>17</v>
      </c>
      <c r="M21" s="10">
        <v>6004619.7769893585</v>
      </c>
      <c r="N21" s="46">
        <v>236.94229640000009</v>
      </c>
      <c r="O21" s="52">
        <v>71</v>
      </c>
      <c r="P21" s="10">
        <v>30703281.86517993</v>
      </c>
      <c r="Q21" s="46">
        <v>1211.5515024000001</v>
      </c>
    </row>
    <row r="22" spans="2:17" s="3" customFormat="1" ht="13.5" thickBot="1" x14ac:dyDescent="0.25">
      <c r="B22" s="35"/>
      <c r="C22" s="53"/>
      <c r="D22" s="47"/>
      <c r="E22" s="48">
        <v>0</v>
      </c>
      <c r="F22" s="53"/>
      <c r="G22" s="47"/>
      <c r="H22" s="48">
        <v>0</v>
      </c>
      <c r="I22" s="53"/>
      <c r="J22" s="47"/>
      <c r="K22" s="48">
        <v>0</v>
      </c>
      <c r="L22" s="53"/>
      <c r="M22" s="47"/>
      <c r="N22" s="48">
        <v>0</v>
      </c>
      <c r="O22" s="53"/>
      <c r="P22" s="47"/>
      <c r="Q22" s="48">
        <v>0</v>
      </c>
    </row>
    <row r="23" spans="2:17" s="3" customFormat="1" ht="13.5" thickBot="1" x14ac:dyDescent="0.25">
      <c r="B23" s="40" t="s">
        <v>6</v>
      </c>
      <c r="C23" s="54">
        <v>2672</v>
      </c>
      <c r="D23" s="49">
        <v>18130949.460907325</v>
      </c>
      <c r="E23" s="50">
        <v>715.44726572740308</v>
      </c>
      <c r="F23" s="54">
        <v>702</v>
      </c>
      <c r="G23" s="49">
        <v>23410588.004864313</v>
      </c>
      <c r="H23" s="50">
        <v>923.7818026719458</v>
      </c>
      <c r="I23" s="54">
        <v>2137</v>
      </c>
      <c r="J23" s="49">
        <v>27961558.454301588</v>
      </c>
      <c r="K23" s="50">
        <v>1103.3630966067408</v>
      </c>
      <c r="L23" s="54">
        <v>1551</v>
      </c>
      <c r="M23" s="49">
        <v>15539071.838223245</v>
      </c>
      <c r="N23" s="50">
        <v>613.17177473628931</v>
      </c>
      <c r="O23" s="54">
        <v>2428</v>
      </c>
      <c r="P23" s="49">
        <v>62104883.03743881</v>
      </c>
      <c r="Q23" s="50">
        <v>2450.6586846573355</v>
      </c>
    </row>
    <row r="24" spans="2:17" s="3" customFormat="1" x14ac:dyDescent="0.2"/>
    <row r="25" spans="2:17" s="3" customFormat="1" ht="13.5" thickBot="1" x14ac:dyDescent="0.25"/>
    <row r="26" spans="2:17" s="3" customFormat="1" x14ac:dyDescent="0.2">
      <c r="B26" s="21" t="s">
        <v>21</v>
      </c>
      <c r="C26" s="25" t="s">
        <v>22</v>
      </c>
      <c r="D26" s="6"/>
      <c r="E26" s="7"/>
    </row>
    <row r="27" spans="2:17" s="3" customFormat="1" ht="13.5" thickBot="1" x14ac:dyDescent="0.25">
      <c r="B27" s="24" t="s">
        <v>1</v>
      </c>
      <c r="C27" s="12">
        <v>1081</v>
      </c>
      <c r="D27" s="13"/>
      <c r="E27" s="14"/>
    </row>
    <row r="28" spans="2:17" s="3" customFormat="1" x14ac:dyDescent="0.2">
      <c r="B28" s="30"/>
      <c r="C28" s="31" t="s">
        <v>2</v>
      </c>
      <c r="D28" s="32" t="s">
        <v>3</v>
      </c>
      <c r="E28" s="33" t="s">
        <v>7</v>
      </c>
    </row>
    <row r="29" spans="2:17" s="3" customFormat="1" x14ac:dyDescent="0.2">
      <c r="B29" s="22" t="s">
        <v>4</v>
      </c>
      <c r="C29" s="51">
        <f t="shared" ref="C29:E31" si="0">C9+F9+I9+L9+O9+C19+F19+I19+L19+O19</f>
        <v>19743</v>
      </c>
      <c r="D29" s="8">
        <f t="shared" si="0"/>
        <v>37783527.553507425</v>
      </c>
      <c r="E29" s="45">
        <f t="shared" si="0"/>
        <v>1490.9379972614029</v>
      </c>
    </row>
    <row r="30" spans="2:17" s="3" customFormat="1" x14ac:dyDescent="0.2">
      <c r="B30" s="22" t="s">
        <v>5</v>
      </c>
      <c r="C30" s="51">
        <f t="shared" si="0"/>
        <v>1260</v>
      </c>
      <c r="D30" s="8">
        <f t="shared" si="0"/>
        <v>160741386.21922424</v>
      </c>
      <c r="E30" s="45">
        <f t="shared" si="0"/>
        <v>6342.8551002105905</v>
      </c>
    </row>
    <row r="31" spans="2:17" s="3" customFormat="1" x14ac:dyDescent="0.2">
      <c r="B31" s="23" t="s">
        <v>8</v>
      </c>
      <c r="C31" s="52">
        <f t="shared" si="0"/>
        <v>331</v>
      </c>
      <c r="D31" s="11">
        <f t="shared" si="0"/>
        <v>270447011.04409534</v>
      </c>
      <c r="E31" s="46">
        <f t="shared" si="0"/>
        <v>10671.839055800001</v>
      </c>
    </row>
    <row r="32" spans="2:17" s="3" customFormat="1" ht="13.5" thickBot="1" x14ac:dyDescent="0.25">
      <c r="B32" s="35"/>
      <c r="C32" s="53"/>
      <c r="D32" s="47"/>
      <c r="E32" s="48">
        <f>E12+H12+K12+N12+Q12+E22+H22+K22+N22+Q22</f>
        <v>0</v>
      </c>
    </row>
    <row r="33" spans="2:5" s="3" customFormat="1" ht="13.5" thickBot="1" x14ac:dyDescent="0.25">
      <c r="B33" s="40" t="s">
        <v>6</v>
      </c>
      <c r="C33" s="54">
        <f>C13+F13+I13+L13+O13+C23+F23+I23+L23+O23</f>
        <v>21334</v>
      </c>
      <c r="D33" s="49">
        <f>D13+G13+J13+M13+P13+D23+G23+J23+M23+P23</f>
        <v>443229888.3191312</v>
      </c>
      <c r="E33" s="50">
        <f>E13+H13+K13+N13+Q13+E23+H23+K23+N23+Q23</f>
        <v>17489.851393072917</v>
      </c>
    </row>
    <row r="34" spans="2:5" s="3" customFormat="1" x14ac:dyDescent="0.2"/>
    <row r="35" spans="2:5" s="3" customFormat="1" x14ac:dyDescent="0.2"/>
    <row r="36" spans="2:5" s="3" customFormat="1" x14ac:dyDescent="0.2"/>
    <row r="37" spans="2:5" s="3" customFormat="1" x14ac:dyDescent="0.2"/>
    <row r="38" spans="2:5" s="3" customFormat="1" x14ac:dyDescent="0.2"/>
    <row r="39" spans="2:5" s="3" customFormat="1" x14ac:dyDescent="0.2"/>
    <row r="40" spans="2:5" s="3" customFormat="1" x14ac:dyDescent="0.2"/>
    <row r="41" spans="2:5" s="3" customFormat="1" x14ac:dyDescent="0.2"/>
    <row r="42" spans="2:5" s="3" customFormat="1" x14ac:dyDescent="0.2"/>
    <row r="43" spans="2:5" s="3" customFormat="1" x14ac:dyDescent="0.2"/>
    <row r="44" spans="2:5" s="3" customFormat="1" x14ac:dyDescent="0.2"/>
    <row r="45" spans="2:5" s="3" customFormat="1" x14ac:dyDescent="0.2"/>
    <row r="46" spans="2:5" s="3" customFormat="1" x14ac:dyDescent="0.2"/>
    <row r="47" spans="2:5" s="3" customFormat="1" x14ac:dyDescent="0.2"/>
    <row r="48" spans="2:5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</sheetData>
  <pageMargins left="0.75" right="0.75" top="1" bottom="1" header="0" footer="0"/>
  <pageSetup paperSize="8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479C-D0EA-42D1-9D9D-547DC336FF50}">
  <dimension ref="A1:AD97"/>
  <sheetViews>
    <sheetView zoomScaleNormal="100" workbookViewId="0">
      <selection activeCell="A2" sqref="A2"/>
    </sheetView>
  </sheetViews>
  <sheetFormatPr defaultRowHeight="12.75" x14ac:dyDescent="0.2"/>
  <cols>
    <col min="2" max="20" width="13.28515625" customWidth="1"/>
  </cols>
  <sheetData>
    <row r="1" spans="1:30" ht="26.25" x14ac:dyDescent="0.4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x14ac:dyDescent="0.2"/>
    <row r="3" spans="1:30" s="3" customFormat="1" x14ac:dyDescent="0.2">
      <c r="B3" s="4" t="s">
        <v>26</v>
      </c>
    </row>
    <row r="4" spans="1:30" s="3" customFormat="1" x14ac:dyDescent="0.2">
      <c r="B4" s="5" t="s">
        <v>9</v>
      </c>
    </row>
    <row r="5" spans="1:30" s="3" customFormat="1" ht="13.5" thickBot="1" x14ac:dyDescent="0.25"/>
    <row r="6" spans="1:30" s="3" customFormat="1" x14ac:dyDescent="0.2">
      <c r="B6" s="21" t="s">
        <v>0</v>
      </c>
      <c r="C6" s="25" t="s">
        <v>12</v>
      </c>
      <c r="D6" s="6"/>
      <c r="E6" s="7"/>
      <c r="F6" s="25" t="s">
        <v>13</v>
      </c>
      <c r="G6" s="6"/>
      <c r="H6" s="7"/>
      <c r="I6" s="25" t="s">
        <v>14</v>
      </c>
      <c r="J6" s="6"/>
      <c r="K6" s="7"/>
      <c r="L6" s="25" t="s">
        <v>15</v>
      </c>
      <c r="M6" s="6"/>
      <c r="N6" s="7"/>
      <c r="O6" s="25" t="s">
        <v>16</v>
      </c>
      <c r="P6" s="6"/>
      <c r="Q6" s="7"/>
    </row>
    <row r="7" spans="1:30" s="3" customFormat="1" ht="13.5" thickBot="1" x14ac:dyDescent="0.25">
      <c r="B7" s="24" t="s">
        <v>1</v>
      </c>
      <c r="C7" s="12">
        <v>810</v>
      </c>
      <c r="D7" s="13"/>
      <c r="E7" s="14"/>
      <c r="F7" s="12">
        <v>813</v>
      </c>
      <c r="G7" s="13"/>
      <c r="H7" s="14"/>
      <c r="I7" s="12">
        <v>860</v>
      </c>
      <c r="J7" s="13"/>
      <c r="K7" s="14"/>
      <c r="L7" s="12">
        <v>849</v>
      </c>
      <c r="M7" s="13"/>
      <c r="N7" s="14"/>
      <c r="O7" s="12">
        <v>846</v>
      </c>
      <c r="P7" s="13"/>
      <c r="Q7" s="14"/>
    </row>
    <row r="8" spans="1:30" s="3" customFormat="1" x14ac:dyDescent="0.2">
      <c r="B8" s="30"/>
      <c r="C8" s="31" t="s">
        <v>2</v>
      </c>
      <c r="D8" s="32" t="s">
        <v>3</v>
      </c>
      <c r="E8" s="33" t="s">
        <v>7</v>
      </c>
      <c r="F8" s="31" t="s">
        <v>2</v>
      </c>
      <c r="G8" s="32" t="s">
        <v>3</v>
      </c>
      <c r="H8" s="33" t="s">
        <v>7</v>
      </c>
      <c r="I8" s="31" t="s">
        <v>2</v>
      </c>
      <c r="J8" s="32" t="s">
        <v>3</v>
      </c>
      <c r="K8" s="33" t="s">
        <v>7</v>
      </c>
      <c r="L8" s="31" t="s">
        <v>2</v>
      </c>
      <c r="M8" s="32" t="s">
        <v>3</v>
      </c>
      <c r="N8" s="33" t="s">
        <v>7</v>
      </c>
      <c r="O8" s="31" t="s">
        <v>2</v>
      </c>
      <c r="P8" s="32" t="s">
        <v>3</v>
      </c>
      <c r="Q8" s="34" t="s">
        <v>7</v>
      </c>
    </row>
    <row r="9" spans="1:30" s="3" customFormat="1" x14ac:dyDescent="0.2">
      <c r="B9" s="22" t="s">
        <v>4</v>
      </c>
      <c r="C9" s="26">
        <f>('2020'!C9-'2010'!C9)/'2010'!C9</f>
        <v>-6.4646464646464646E-2</v>
      </c>
      <c r="D9" s="15">
        <f>('2020'!D9-'2010'!D9)/'2010'!D9</f>
        <v>-0.25923749159644066</v>
      </c>
      <c r="E9" s="27">
        <f>('2020'!E9-'2010'!E9)/'2010'!E9</f>
        <v>-0.25604616806809283</v>
      </c>
      <c r="F9" s="28">
        <f>('2020'!F9-'2010'!F9)/'2010'!F9</f>
        <v>2.5102159953298307E-2</v>
      </c>
      <c r="G9" s="16">
        <f>('2020'!G9-'2010'!G9)/'2010'!G9</f>
        <v>-0.22662154291611786</v>
      </c>
      <c r="H9" s="27">
        <f>('2020'!H9-'2010'!H9)/'2010'!H9</f>
        <v>-0.22328970465701342</v>
      </c>
      <c r="I9" s="28">
        <f>('2020'!I9-'2010'!I9)/'2010'!I9</f>
        <v>4.5887961859356376E-2</v>
      </c>
      <c r="J9" s="16">
        <f>('2020'!J9-'2010'!J9)/'2010'!J9</f>
        <v>-0.1882847753225777</v>
      </c>
      <c r="K9" s="27">
        <f>('2020'!K9-'2010'!K9)/'2010'!K9</f>
        <v>-0.18478777612857961</v>
      </c>
      <c r="L9" s="28">
        <f>('2020'!L9-'2010'!L9)/'2010'!L9</f>
        <v>3.1936127744510976E-3</v>
      </c>
      <c r="M9" s="16">
        <f>('2020'!M9-'2010'!M9)/'2010'!M9</f>
        <v>-0.21636570828872934</v>
      </c>
      <c r="N9" s="27">
        <f>('2020'!N9-'2010'!N9)/'2010'!N9</f>
        <v>-0.21298968625145318</v>
      </c>
      <c r="O9" s="28">
        <f>('2020'!O9-'2010'!O9)/'2010'!O9</f>
        <v>8.3953241232731138E-2</v>
      </c>
      <c r="P9" s="16">
        <f>('2020'!P9-'2010'!P9)/'2010'!P9</f>
        <v>-0.16396919968319698</v>
      </c>
      <c r="Q9" s="17">
        <f>('2020'!Q9-'2010'!Q9)/'2010'!Q9</f>
        <v>-0.1603674450949085</v>
      </c>
    </row>
    <row r="10" spans="1:30" s="3" customFormat="1" x14ac:dyDescent="0.2">
      <c r="B10" s="22" t="s">
        <v>5</v>
      </c>
      <c r="C10" s="26">
        <f>('2020'!C10-'2010'!C10)/'2010'!C10</f>
        <v>0.41025641025641024</v>
      </c>
      <c r="D10" s="15">
        <f>('2020'!D10-'2010'!D10)/'2010'!D10</f>
        <v>-5.6784053869177606E-2</v>
      </c>
      <c r="E10" s="27">
        <f>('2020'!E10-'2010'!E10)/'2010'!E10</f>
        <v>-5.2720528505714695E-2</v>
      </c>
      <c r="F10" s="28">
        <f>('2020'!F10-'2010'!F10)/'2010'!F10</f>
        <v>3.5555555555555556E-2</v>
      </c>
      <c r="G10" s="16">
        <f>('2020'!G10-'2010'!G10)/'2010'!G10</f>
        <v>-0.36008136951052289</v>
      </c>
      <c r="H10" s="27">
        <f>('2020'!H10-'2010'!H10)/'2010'!H10</f>
        <v>-0.35732449755960527</v>
      </c>
      <c r="I10" s="29">
        <f>('2020'!I10-'2010'!I10)/'2010'!I10</f>
        <v>4.6511627906976744E-2</v>
      </c>
      <c r="J10" s="18">
        <f>('2020'!J10-'2010'!J10)/'2010'!J10</f>
        <v>-0.29105111746580947</v>
      </c>
      <c r="K10" s="27">
        <f>('2020'!K10-'2010'!K10)/'2010'!K10</f>
        <v>-0.28799685213304677</v>
      </c>
      <c r="L10" s="28">
        <f>('2020'!L10-'2010'!L10)/'2010'!L10</f>
        <v>-2.0202020202020204E-2</v>
      </c>
      <c r="M10" s="16">
        <f>('2020'!M10-'2010'!M10)/'2010'!M10</f>
        <v>-0.60880854879056601</v>
      </c>
      <c r="N10" s="27">
        <f>('2020'!N10-'2010'!N10)/'2010'!N10</f>
        <v>-0.60712323336467633</v>
      </c>
      <c r="O10" s="28">
        <f>('2020'!O10-'2010'!O10)/'2010'!O10</f>
        <v>-2.5906735751295335E-2</v>
      </c>
      <c r="P10" s="16">
        <f>('2020'!P10-'2010'!P10)/'2010'!P10</f>
        <v>-3.5980619032261602E-2</v>
      </c>
      <c r="Q10" s="17">
        <f>('2020'!Q10-'2010'!Q10)/'2010'!Q10</f>
        <v>-3.1827469139597511E-2</v>
      </c>
    </row>
    <row r="11" spans="1:30" s="3" customFormat="1" x14ac:dyDescent="0.2">
      <c r="B11" s="23" t="s">
        <v>8</v>
      </c>
      <c r="C11" s="26">
        <f>('2020'!C11-'2010'!C11)/'2010'!C11</f>
        <v>-1</v>
      </c>
      <c r="D11" s="19">
        <f>('2020'!D11-'2010'!D11)/'2010'!D11</f>
        <v>-0.75018736976183131</v>
      </c>
      <c r="E11" s="20">
        <f>('2020'!E11-'2010'!E11)/'2010'!E11</f>
        <v>-0.74911113694022746</v>
      </c>
      <c r="F11" s="29">
        <f>('2020'!F11-'2010'!F11)/'2010'!F11</f>
        <v>-1</v>
      </c>
      <c r="G11" s="18">
        <f>('2020'!G11-'2010'!G11)/'2010'!G11</f>
        <v>-0.59798829030225409</v>
      </c>
      <c r="H11" s="20">
        <f>('2020'!H11-'2010'!H11)/'2010'!H11</f>
        <v>-0.5962563594698006</v>
      </c>
      <c r="I11" s="29">
        <f>('2020'!I11-'2010'!I11)/'2010'!I11</f>
        <v>-1</v>
      </c>
      <c r="J11" s="18">
        <f>('2020'!J11-'2010'!J11)/'2010'!J11</f>
        <v>-0.90685829945574936</v>
      </c>
      <c r="K11" s="20">
        <f>('2020'!K11-'2010'!K11)/'2010'!K11</f>
        <v>-0.90645703009202594</v>
      </c>
      <c r="L11" s="29">
        <f>('2020'!L11-'2010'!L11)/'2010'!L11</f>
        <v>-1</v>
      </c>
      <c r="M11" s="18">
        <f>('2020'!M11-'2010'!M11)/'2010'!M11</f>
        <v>-0.7004834436624876</v>
      </c>
      <c r="N11" s="20">
        <f>('2020'!N11-'2010'!N11)/'2010'!N11</f>
        <v>-0.6991930783665582</v>
      </c>
      <c r="O11" s="29">
        <f>('2020'!O11-'2010'!O11)/'2010'!O11</f>
        <v>-1</v>
      </c>
      <c r="P11" s="18">
        <f>('2020'!P11-'2010'!P11)/'2010'!P11</f>
        <v>-0.80444798264720463</v>
      </c>
      <c r="Q11" s="20">
        <f>('2020'!Q11-'2010'!Q11)/'2010'!Q11</f>
        <v>-0.80360551323640961</v>
      </c>
    </row>
    <row r="12" spans="1:30" s="3" customFormat="1" ht="13.5" thickBot="1" x14ac:dyDescent="0.25">
      <c r="B12" s="35"/>
      <c r="C12" s="36"/>
      <c r="D12" s="37"/>
      <c r="E12" s="38"/>
      <c r="F12" s="39"/>
      <c r="G12" s="37"/>
      <c r="H12" s="38"/>
      <c r="I12" s="39"/>
      <c r="J12" s="37"/>
      <c r="K12" s="38"/>
      <c r="L12" s="39"/>
      <c r="M12" s="37"/>
      <c r="N12" s="38"/>
      <c r="O12" s="39"/>
      <c r="P12" s="37"/>
      <c r="Q12" s="38"/>
    </row>
    <row r="13" spans="1:30" s="3" customFormat="1" ht="13.5" thickBot="1" x14ac:dyDescent="0.25">
      <c r="B13" s="40" t="s">
        <v>6</v>
      </c>
      <c r="C13" s="41">
        <f>('2020'!C13-'2010'!C13)/'2010'!C13</f>
        <v>-6.9805194805194801E-2</v>
      </c>
      <c r="D13" s="42">
        <f>('2020'!D13-'2010'!D13)/'2010'!D13</f>
        <v>-0.60124082220875974</v>
      </c>
      <c r="E13" s="43">
        <f>('2020'!E13-'2010'!E13)/'2010'!E13</f>
        <v>-0.59952290380469198</v>
      </c>
      <c r="F13" s="44">
        <f>('2020'!F13-'2010'!F13)/'2010'!F13</f>
        <v>8.6183678965795849E-3</v>
      </c>
      <c r="G13" s="42">
        <f>('2020'!G13-'2010'!G13)/'2010'!G13</f>
        <v>-0.48201946052830624</v>
      </c>
      <c r="H13" s="43">
        <f>('2020'!H13-'2010'!H13)/'2010'!H13</f>
        <v>-0.47978791740336474</v>
      </c>
      <c r="I13" s="44">
        <f>('2020'!I13-'2010'!I13)/'2010'!I13</f>
        <v>2.717391304347826E-2</v>
      </c>
      <c r="J13" s="42">
        <f>('2020'!J13-'2010'!J13)/'2010'!J13</f>
        <v>-0.68409144158218727</v>
      </c>
      <c r="K13" s="43">
        <f>('2020'!K13-'2010'!K13)/'2010'!K13</f>
        <v>-0.68273045691591694</v>
      </c>
      <c r="L13" s="44">
        <f>('2020'!L13-'2010'!L13)/'2010'!L13</f>
        <v>-6.0929169840060931E-3</v>
      </c>
      <c r="M13" s="42">
        <f>('2020'!M13-'2010'!M13)/'2010'!M13</f>
        <v>-0.54750747344171047</v>
      </c>
      <c r="N13" s="43">
        <f>('2020'!N13-'2010'!N13)/'2010'!N13</f>
        <v>-0.54555806316510358</v>
      </c>
      <c r="O13" s="44">
        <f>('2020'!O13-'2010'!O13)/'2010'!O13</f>
        <v>6.5267300754345683E-2</v>
      </c>
      <c r="P13" s="42">
        <f>('2020'!P13-'2010'!P13)/'2010'!P13</f>
        <v>-0.43722124336233986</v>
      </c>
      <c r="Q13" s="43">
        <f>('2020'!Q13-'2010'!Q13)/'2010'!Q13</f>
        <v>-0.43479670234286683</v>
      </c>
    </row>
    <row r="14" spans="1:30" s="3" customFormat="1" x14ac:dyDescent="0.2"/>
    <row r="15" spans="1:30" s="3" customFormat="1" ht="13.5" thickBot="1" x14ac:dyDescent="0.25"/>
    <row r="16" spans="1:30" s="3" customFormat="1" x14ac:dyDescent="0.2">
      <c r="B16" s="21" t="s">
        <v>0</v>
      </c>
      <c r="C16" s="25" t="s">
        <v>17</v>
      </c>
      <c r="D16" s="6"/>
      <c r="E16" s="7"/>
      <c r="F16" s="25" t="s">
        <v>11</v>
      </c>
      <c r="G16" s="6"/>
      <c r="H16" s="7"/>
      <c r="I16" s="25" t="s">
        <v>18</v>
      </c>
      <c r="J16" s="6"/>
      <c r="K16" s="7"/>
      <c r="L16" s="25" t="s">
        <v>19</v>
      </c>
      <c r="M16" s="6"/>
      <c r="N16" s="7"/>
      <c r="O16" s="25" t="s">
        <v>20</v>
      </c>
      <c r="P16" s="6"/>
      <c r="Q16" s="7"/>
    </row>
    <row r="17" spans="2:17" s="3" customFormat="1" ht="13.5" thickBot="1" x14ac:dyDescent="0.25">
      <c r="B17" s="24" t="s">
        <v>1</v>
      </c>
      <c r="C17" s="12">
        <v>773</v>
      </c>
      <c r="D17" s="13"/>
      <c r="E17" s="14"/>
      <c r="F17" s="12">
        <v>840</v>
      </c>
      <c r="G17" s="13"/>
      <c r="H17" s="14"/>
      <c r="I17" s="12">
        <v>787</v>
      </c>
      <c r="J17" s="13"/>
      <c r="K17" s="14"/>
      <c r="L17" s="12">
        <v>820</v>
      </c>
      <c r="M17" s="13"/>
      <c r="N17" s="14"/>
      <c r="O17" s="12">
        <v>851</v>
      </c>
      <c r="P17" s="13"/>
      <c r="Q17" s="14"/>
    </row>
    <row r="18" spans="2:17" s="3" customFormat="1" x14ac:dyDescent="0.2">
      <c r="B18" s="30"/>
      <c r="C18" s="31" t="s">
        <v>2</v>
      </c>
      <c r="D18" s="32" t="s">
        <v>3</v>
      </c>
      <c r="E18" s="33" t="s">
        <v>7</v>
      </c>
      <c r="F18" s="31" t="s">
        <v>2</v>
      </c>
      <c r="G18" s="32" t="s">
        <v>3</v>
      </c>
      <c r="H18" s="33" t="s">
        <v>7</v>
      </c>
      <c r="I18" s="31" t="s">
        <v>2</v>
      </c>
      <c r="J18" s="32" t="s">
        <v>3</v>
      </c>
      <c r="K18" s="33" t="s">
        <v>7</v>
      </c>
      <c r="L18" s="31" t="s">
        <v>2</v>
      </c>
      <c r="M18" s="32" t="s">
        <v>3</v>
      </c>
      <c r="N18" s="33" t="s">
        <v>7</v>
      </c>
      <c r="O18" s="31" t="s">
        <v>2</v>
      </c>
      <c r="P18" s="32" t="s">
        <v>3</v>
      </c>
      <c r="Q18" s="34" t="s">
        <v>7</v>
      </c>
    </row>
    <row r="19" spans="2:17" s="3" customFormat="1" x14ac:dyDescent="0.2">
      <c r="B19" s="22" t="s">
        <v>4</v>
      </c>
      <c r="C19" s="26">
        <f>('2020'!C19-'2010'!C19)/'2010'!C19</f>
        <v>2.1069059695669138E-2</v>
      </c>
      <c r="D19" s="15">
        <f>('2020'!D19-'2010'!D19)/'2010'!D19</f>
        <v>-0.21793869636026875</v>
      </c>
      <c r="E19" s="27">
        <f>('2020'!E19-'2010'!E19)/'2010'!E19</f>
        <v>-0.21456945100753788</v>
      </c>
      <c r="F19" s="28">
        <f>('2020'!F19-'2010'!F19)/'2010'!F19</f>
        <v>3.1353135313531351E-2</v>
      </c>
      <c r="G19" s="16">
        <f>('2020'!G19-'2010'!G19)/'2010'!G19</f>
        <v>-0.17491357437935651</v>
      </c>
      <c r="H19" s="27">
        <f>('2020'!H19-'2010'!H19)/'2010'!H19</f>
        <v>-0.17135896991013416</v>
      </c>
      <c r="I19" s="28">
        <f>('2020'!I19-'2010'!I19)/'2010'!I19</f>
        <v>-6.0210737581535374E-3</v>
      </c>
      <c r="J19" s="16">
        <f>('2020'!J19-'2010'!J19)/'2010'!J19</f>
        <v>-0.24497246277369944</v>
      </c>
      <c r="K19" s="27">
        <f>('2020'!K19-'2010'!K19)/'2010'!K19</f>
        <v>-0.24171968321646503</v>
      </c>
      <c r="L19" s="28">
        <f>('2020'!L19-'2010'!L19)/'2010'!L19</f>
        <v>-0.14595375722543352</v>
      </c>
      <c r="M19" s="16">
        <f>('2020'!M19-'2010'!M19)/'2010'!M19</f>
        <v>-0.34428983473198527</v>
      </c>
      <c r="N19" s="27">
        <f>('2020'!N19-'2010'!N19)/'2010'!N19</f>
        <v>-0.34146493032003478</v>
      </c>
      <c r="O19" s="28">
        <f>('2020'!O19-'2010'!O19)/'2010'!O19</f>
        <v>-6.2995594713656386E-2</v>
      </c>
      <c r="P19" s="16">
        <f>('2020'!P19-'2010'!P19)/'2010'!P19</f>
        <v>-0.292987562849505</v>
      </c>
      <c r="Q19" s="17">
        <f>('2020'!Q19-'2010'!Q19)/'2010'!Q19</f>
        <v>-0.28994164003360068</v>
      </c>
    </row>
    <row r="20" spans="2:17" s="3" customFormat="1" x14ac:dyDescent="0.2">
      <c r="B20" s="22" t="s">
        <v>5</v>
      </c>
      <c r="C20" s="26">
        <f>('2020'!C20-'2010'!C20)/'2010'!C20</f>
        <v>0.14285714285714285</v>
      </c>
      <c r="D20" s="15">
        <f>('2020'!D20-'2010'!D20)/'2010'!D20</f>
        <v>-0.63588255755138301</v>
      </c>
      <c r="E20" s="27">
        <f>('2020'!E20-'2010'!E20)/'2010'!E20</f>
        <v>-0.63431388129146749</v>
      </c>
      <c r="F20" s="28">
        <f>('2020'!F20-'2010'!F20)/'2010'!F20</f>
        <v>0.15189873417721519</v>
      </c>
      <c r="G20" s="16">
        <f>('2020'!G20-'2010'!G20)/'2010'!G20</f>
        <v>-0.37977717381009807</v>
      </c>
      <c r="H20" s="27">
        <f>('2020'!H20-'2010'!H20)/'2010'!H20</f>
        <v>-0.37710515453862603</v>
      </c>
      <c r="I20" s="29">
        <f>('2020'!I20-'2010'!I20)/'2010'!I20</f>
        <v>-8.5271317829457363E-2</v>
      </c>
      <c r="J20" s="18">
        <f>('2020'!J20-'2010'!J20)/'2010'!J20</f>
        <v>6.8072133410245164E-2</v>
      </c>
      <c r="K20" s="27">
        <f>('2020'!K20-'2010'!K20)/'2010'!K20</f>
        <v>7.2673559225748072E-2</v>
      </c>
      <c r="L20" s="28">
        <f>('2020'!L20-'2010'!L20)/'2010'!L20</f>
        <v>-0.37333333333333335</v>
      </c>
      <c r="M20" s="16">
        <f>('2020'!M20-'2010'!M20)/'2010'!M20</f>
        <v>-0.2195502348078171</v>
      </c>
      <c r="N20" s="27">
        <f>('2020'!N20-'2010'!N20)/'2010'!N20</f>
        <v>-0.21618793222082575</v>
      </c>
      <c r="O20" s="28">
        <f>('2020'!O20-'2010'!O20)/'2010'!O20</f>
        <v>0.4942528735632184</v>
      </c>
      <c r="P20" s="16">
        <f>('2020'!P20-'2010'!P20)/'2010'!P20</f>
        <v>0.13628779830392845</v>
      </c>
      <c r="Q20" s="17">
        <f>('2020'!Q20-'2010'!Q20)/'2010'!Q20</f>
        <v>0.14118310812936352</v>
      </c>
    </row>
    <row r="21" spans="2:17" s="3" customFormat="1" x14ac:dyDescent="0.2">
      <c r="B21" s="23" t="s">
        <v>8</v>
      </c>
      <c r="C21" s="26">
        <f>('2020'!C21-'2010'!C21)/'2010'!C21</f>
        <v>-1</v>
      </c>
      <c r="D21" s="19">
        <f>('2020'!D21-'2010'!D21)/'2010'!D21</f>
        <v>-0.62459168422340205</v>
      </c>
      <c r="E21" s="20">
        <f>('2020'!E21-'2010'!E21)/'2010'!E21</f>
        <v>-0.62297436507281867</v>
      </c>
      <c r="F21" s="29">
        <f>('2020'!F21-'2010'!F21)/'2010'!F21</f>
        <v>-1</v>
      </c>
      <c r="G21" s="18">
        <f>('2020'!G21-'2010'!G21)/'2010'!G21</f>
        <v>-0.68253374847324111</v>
      </c>
      <c r="H21" s="20">
        <f>('2020'!H21-'2010'!H21)/'2010'!H21</f>
        <v>-0.68116605301557387</v>
      </c>
      <c r="I21" s="29">
        <f>('2020'!I21-'2010'!I21)/'2010'!I21</f>
        <v>-1</v>
      </c>
      <c r="J21" s="18">
        <f>('2020'!J21-'2010'!J21)/'2010'!J21</f>
        <v>-0.32134756359518329</v>
      </c>
      <c r="K21" s="20">
        <f>('2020'!K21-'2010'!K21)/'2010'!K21</f>
        <v>-0.31842382020469112</v>
      </c>
      <c r="L21" s="29">
        <f>('2020'!L21-'2010'!L21)/'2010'!L21</f>
        <v>-1</v>
      </c>
      <c r="M21" s="18">
        <f>('2020'!M21-'2010'!M21)/'2010'!M21</f>
        <v>-0.95478010151693049</v>
      </c>
      <c r="N21" s="20">
        <f>('2020'!N21-'2010'!N21)/'2010'!N21</f>
        <v>-0.95458528695174749</v>
      </c>
      <c r="O21" s="29">
        <f>('2020'!O21-'2010'!O21)/'2010'!O21</f>
        <v>-1</v>
      </c>
      <c r="P21" s="18">
        <f>('2020'!P21-'2010'!P21)/'2010'!P21</f>
        <v>-0.36453267906741171</v>
      </c>
      <c r="Q21" s="20">
        <f>('2020'!Q21-'2010'!Q21)/'2010'!Q21</f>
        <v>-0.36179498407099669</v>
      </c>
    </row>
    <row r="22" spans="2:17" s="3" customFormat="1" ht="13.5" thickBot="1" x14ac:dyDescent="0.25">
      <c r="B22" s="35"/>
      <c r="C22" s="36"/>
      <c r="D22" s="37"/>
      <c r="E22" s="38"/>
      <c r="F22" s="39"/>
      <c r="G22" s="37"/>
      <c r="H22" s="38"/>
      <c r="I22" s="39"/>
      <c r="J22" s="37"/>
      <c r="K22" s="38"/>
      <c r="L22" s="39"/>
      <c r="M22" s="37"/>
      <c r="N22" s="38"/>
      <c r="O22" s="39"/>
      <c r="P22" s="37"/>
      <c r="Q22" s="38"/>
    </row>
    <row r="23" spans="2:17" s="3" customFormat="1" ht="13.5" thickBot="1" x14ac:dyDescent="0.25">
      <c r="B23" s="40" t="s">
        <v>6</v>
      </c>
      <c r="C23" s="41">
        <f>('2020'!C23-'2010'!C23)/'2010'!C23</f>
        <v>1.8338323353293412E-2</v>
      </c>
      <c r="D23" s="42">
        <f>('2020'!D23-'2010'!D23)/'2010'!D23</f>
        <v>-0.41862852985016785</v>
      </c>
      <c r="E23" s="43">
        <f>('2020'!E23-'2010'!E23)/'2010'!E23</f>
        <v>-0.41612388844303488</v>
      </c>
      <c r="F23" s="44">
        <f>('2020'!F23-'2010'!F23)/'2010'!F23</f>
        <v>1.9943019943019943E-2</v>
      </c>
      <c r="G23" s="42">
        <f>('2020'!G23-'2010'!G23)/'2010'!G23</f>
        <v>-0.6041590873443885</v>
      </c>
      <c r="H23" s="43">
        <f>('2020'!H23-'2010'!H23)/'2010'!H23</f>
        <v>-0.60245374129392082</v>
      </c>
      <c r="I23" s="44">
        <f>('2020'!I23-'2010'!I23)/'2010'!I23</f>
        <v>-1.7781937295273748E-2</v>
      </c>
      <c r="J23" s="42">
        <f>('2020'!J23-'2010'!J23)/'2010'!J23</f>
        <v>-1.4024422944002964E-2</v>
      </c>
      <c r="K23" s="43">
        <f>('2020'!K23-'2010'!K23)/'2010'!K23</f>
        <v>-9.7766822420385664E-3</v>
      </c>
      <c r="L23" s="44">
        <f>('2020'!L23-'2010'!L23)/'2010'!L23</f>
        <v>-0.1773049645390071</v>
      </c>
      <c r="M23" s="42">
        <f>('2020'!M23-'2010'!M23)/'2010'!M23</f>
        <v>-0.3859142306338626</v>
      </c>
      <c r="N23" s="43">
        <f>('2020'!N23-'2010'!N23)/'2010'!N23</f>
        <v>-0.38326865078611183</v>
      </c>
      <c r="O23" s="44">
        <f>('2020'!O23-'2010'!O23)/'2010'!O23</f>
        <v>-7.0428336079077433E-2</v>
      </c>
      <c r="P23" s="42">
        <f>('2020'!P23-'2010'!P23)/'2010'!P23</f>
        <v>-0.14037886442536548</v>
      </c>
      <c r="Q23" s="43">
        <f>('2020'!Q23-'2010'!Q23)/'2010'!Q23</f>
        <v>-0.13667547889450674</v>
      </c>
    </row>
    <row r="24" spans="2:17" s="3" customFormat="1" x14ac:dyDescent="0.2"/>
    <row r="25" spans="2:17" s="3" customFormat="1" ht="13.5" thickBot="1" x14ac:dyDescent="0.25"/>
    <row r="26" spans="2:17" s="3" customFormat="1" x14ac:dyDescent="0.2">
      <c r="B26" s="21" t="s">
        <v>21</v>
      </c>
      <c r="C26" s="25" t="s">
        <v>22</v>
      </c>
      <c r="D26" s="6"/>
      <c r="E26" s="7"/>
    </row>
    <row r="27" spans="2:17" s="3" customFormat="1" ht="13.5" thickBot="1" x14ac:dyDescent="0.25">
      <c r="B27" s="24" t="s">
        <v>1</v>
      </c>
      <c r="C27" s="12">
        <v>1081</v>
      </c>
      <c r="D27" s="13"/>
      <c r="E27" s="14"/>
    </row>
    <row r="28" spans="2:17" s="3" customFormat="1" x14ac:dyDescent="0.2">
      <c r="B28" s="30"/>
      <c r="C28" s="31" t="s">
        <v>2</v>
      </c>
      <c r="D28" s="32" t="s">
        <v>3</v>
      </c>
      <c r="E28" s="33" t="s">
        <v>7</v>
      </c>
    </row>
    <row r="29" spans="2:17" s="3" customFormat="1" x14ac:dyDescent="0.2">
      <c r="B29" s="22" t="s">
        <v>4</v>
      </c>
      <c r="C29" s="26">
        <f>('2020'!C29-'2010'!C29)/'2010'!C29</f>
        <v>4.6598794509446389E-3</v>
      </c>
      <c r="D29" s="15">
        <f>('2020'!D29-'2010'!D29)/'2010'!D29</f>
        <v>-0.22935600819918645</v>
      </c>
      <c r="E29" s="27">
        <f>('2020'!E29-'2010'!E29)/'2010'!E29</f>
        <v>-0.22603595045447913</v>
      </c>
    </row>
    <row r="30" spans="2:17" s="3" customFormat="1" x14ac:dyDescent="0.2">
      <c r="B30" s="22" t="s">
        <v>5</v>
      </c>
      <c r="C30" s="26">
        <f>('2020'!C30-'2010'!C30)/'2010'!C30</f>
        <v>3.1746031746031744E-2</v>
      </c>
      <c r="D30" s="15">
        <f>('2020'!D30-'2010'!D30)/'2010'!D30</f>
        <v>-0.17173347789152685</v>
      </c>
      <c r="E30" s="27">
        <f>('2020'!E30-'2010'!E30)/'2010'!E30</f>
        <v>-0.168165173057304</v>
      </c>
    </row>
    <row r="31" spans="2:17" s="3" customFormat="1" x14ac:dyDescent="0.2">
      <c r="B31" s="23" t="s">
        <v>8</v>
      </c>
      <c r="C31" s="26">
        <f>('2020'!C31-'2010'!C31)/'2010'!C31</f>
        <v>-1</v>
      </c>
      <c r="D31" s="19">
        <f>('2020'!D31-'2010'!D31)/'2010'!D31</f>
        <v>-0.67589650994353279</v>
      </c>
      <c r="E31" s="20">
        <f>('2020'!E31-'2010'!E31)/'2010'!E31</f>
        <v>-0.67450022019924472</v>
      </c>
    </row>
    <row r="32" spans="2:17" s="3" customFormat="1" ht="13.5" thickBot="1" x14ac:dyDescent="0.25">
      <c r="B32" s="35"/>
      <c r="C32" s="36"/>
      <c r="D32" s="37"/>
      <c r="E32" s="38"/>
    </row>
    <row r="33" spans="2:5" s="3" customFormat="1" ht="13.5" thickBot="1" x14ac:dyDescent="0.25">
      <c r="B33" s="40" t="s">
        <v>6</v>
      </c>
      <c r="C33" s="41">
        <f>('2020'!C33-'2010'!C33)/'2010'!C33</f>
        <v>-9.3278335052029617E-3</v>
      </c>
      <c r="D33" s="42">
        <f>('2020'!D33-'2010'!D33)/'2010'!D33</f>
        <v>-0.43616803793782605</v>
      </c>
      <c r="E33" s="43">
        <f>('2020'!E33-'2010'!E33)/'2010'!E33</f>
        <v>-0.43373895954070063</v>
      </c>
    </row>
    <row r="34" spans="2:5" s="3" customFormat="1" x14ac:dyDescent="0.2"/>
    <row r="35" spans="2:5" s="3" customFormat="1" x14ac:dyDescent="0.2"/>
    <row r="36" spans="2:5" s="3" customFormat="1" x14ac:dyDescent="0.2"/>
    <row r="37" spans="2:5" s="3" customFormat="1" x14ac:dyDescent="0.2"/>
    <row r="38" spans="2:5" s="3" customFormat="1" x14ac:dyDescent="0.2"/>
    <row r="39" spans="2:5" s="3" customFormat="1" x14ac:dyDescent="0.2"/>
    <row r="40" spans="2:5" s="3" customFormat="1" x14ac:dyDescent="0.2"/>
    <row r="41" spans="2:5" s="3" customFormat="1" x14ac:dyDescent="0.2"/>
    <row r="42" spans="2:5" s="3" customFormat="1" x14ac:dyDescent="0.2"/>
    <row r="43" spans="2:5" s="3" customFormat="1" x14ac:dyDescent="0.2"/>
    <row r="44" spans="2:5" s="3" customFormat="1" x14ac:dyDescent="0.2"/>
    <row r="45" spans="2:5" s="3" customFormat="1" x14ac:dyDescent="0.2"/>
    <row r="46" spans="2:5" s="3" customFormat="1" x14ac:dyDescent="0.2"/>
    <row r="47" spans="2:5" s="3" customFormat="1" x14ac:dyDescent="0.2"/>
    <row r="48" spans="2:5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</sheetData>
  <pageMargins left="0.75" right="0.75" top="1" bottom="1" header="0" footer="0"/>
  <pageSetup paperSize="8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667B-4965-4218-961C-E2BB5D478E65}">
  <dimension ref="A1:AD93"/>
  <sheetViews>
    <sheetView zoomScale="85" zoomScaleNormal="85" workbookViewId="0">
      <selection activeCell="G33" sqref="G33"/>
    </sheetView>
  </sheetViews>
  <sheetFormatPr defaultRowHeight="12.75" x14ac:dyDescent="0.2"/>
  <cols>
    <col min="2" max="2" width="25.42578125" customWidth="1"/>
    <col min="3" max="20" width="13.28515625" customWidth="1"/>
  </cols>
  <sheetData>
    <row r="1" spans="1:30" ht="26.25" x14ac:dyDescent="0.4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3" customFormat="1" x14ac:dyDescent="0.2"/>
    <row r="3" spans="1:30" s="3" customFormat="1" x14ac:dyDescent="0.2">
      <c r="B3" s="4" t="s">
        <v>27</v>
      </c>
    </row>
    <row r="4" spans="1:30" s="3" customFormat="1" x14ac:dyDescent="0.2">
      <c r="B4" s="5" t="s">
        <v>9</v>
      </c>
    </row>
    <row r="5" spans="1:30" s="3" customFormat="1" ht="13.5" thickBot="1" x14ac:dyDescent="0.25"/>
    <row r="6" spans="1:30" s="3" customFormat="1" x14ac:dyDescent="0.2">
      <c r="B6" s="58" t="s">
        <v>28</v>
      </c>
      <c r="C6" s="59" t="s">
        <v>12</v>
      </c>
      <c r="D6" s="60">
        <v>810</v>
      </c>
      <c r="E6" s="61">
        <v>810</v>
      </c>
      <c r="F6" s="59" t="s">
        <v>13</v>
      </c>
      <c r="G6" s="60">
        <v>813</v>
      </c>
      <c r="H6" s="61"/>
      <c r="I6" s="59" t="s">
        <v>14</v>
      </c>
      <c r="J6" s="60">
        <v>860</v>
      </c>
      <c r="K6" s="61"/>
      <c r="L6" s="59" t="s">
        <v>15</v>
      </c>
      <c r="M6" s="60">
        <v>849</v>
      </c>
      <c r="N6" s="61"/>
      <c r="O6" s="59" t="s">
        <v>16</v>
      </c>
      <c r="P6" s="60">
        <v>846</v>
      </c>
      <c r="Q6" s="61"/>
    </row>
    <row r="7" spans="1:30" s="3" customFormat="1" ht="13.5" thickBot="1" x14ac:dyDescent="0.25">
      <c r="B7" s="24"/>
      <c r="C7" s="12" t="s">
        <v>29</v>
      </c>
      <c r="D7" s="62" t="s">
        <v>3</v>
      </c>
      <c r="E7" s="63"/>
      <c r="F7" s="12" t="s">
        <v>29</v>
      </c>
      <c r="G7" s="62" t="s">
        <v>3</v>
      </c>
      <c r="H7" s="63"/>
      <c r="I7" s="12" t="s">
        <v>29</v>
      </c>
      <c r="J7" s="62" t="s">
        <v>3</v>
      </c>
      <c r="K7" s="63"/>
      <c r="L7" s="12" t="s">
        <v>29</v>
      </c>
      <c r="M7" s="62" t="s">
        <v>3</v>
      </c>
      <c r="N7" s="63"/>
      <c r="O7" s="12" t="s">
        <v>29</v>
      </c>
      <c r="P7" s="62" t="s">
        <v>3</v>
      </c>
      <c r="Q7" s="63"/>
    </row>
    <row r="8" spans="1:30" s="3" customFormat="1" ht="14.25" x14ac:dyDescent="0.2">
      <c r="B8" s="30"/>
      <c r="C8" s="64" t="s">
        <v>2</v>
      </c>
      <c r="D8" s="65" t="s">
        <v>30</v>
      </c>
      <c r="E8" s="66" t="s">
        <v>7</v>
      </c>
      <c r="F8" s="64" t="s">
        <v>2</v>
      </c>
      <c r="G8" s="65" t="s">
        <v>30</v>
      </c>
      <c r="H8" s="66" t="s">
        <v>7</v>
      </c>
      <c r="I8" s="64" t="s">
        <v>2</v>
      </c>
      <c r="J8" s="65" t="s">
        <v>30</v>
      </c>
      <c r="K8" s="66" t="s">
        <v>7</v>
      </c>
      <c r="L8" s="64" t="s">
        <v>2</v>
      </c>
      <c r="M8" s="65" t="s">
        <v>30</v>
      </c>
      <c r="N8" s="66" t="s">
        <v>7</v>
      </c>
      <c r="O8" s="64" t="s">
        <v>2</v>
      </c>
      <c r="P8" s="65" t="s">
        <v>30</v>
      </c>
      <c r="Q8" s="66" t="s">
        <v>7</v>
      </c>
    </row>
    <row r="9" spans="1:30" s="3" customFormat="1" x14ac:dyDescent="0.2">
      <c r="B9" s="22" t="s">
        <v>4</v>
      </c>
      <c r="C9" s="51">
        <v>173</v>
      </c>
      <c r="D9" s="8">
        <v>305589.64646464644</v>
      </c>
      <c r="E9" s="45">
        <v>12.10135</v>
      </c>
      <c r="F9" s="51">
        <v>595</v>
      </c>
      <c r="G9" s="8">
        <v>1051016.4141414142</v>
      </c>
      <c r="H9" s="45">
        <v>41.620249999999999</v>
      </c>
      <c r="I9" s="51">
        <v>266</v>
      </c>
      <c r="J9" s="8">
        <v>469866.16161616152</v>
      </c>
      <c r="K9" s="45">
        <v>18.6067</v>
      </c>
      <c r="L9" s="51">
        <v>284</v>
      </c>
      <c r="M9" s="8">
        <v>501661.61616161617</v>
      </c>
      <c r="N9" s="45">
        <v>19.8658</v>
      </c>
      <c r="O9" s="51">
        <v>614</v>
      </c>
      <c r="P9" s="8">
        <v>1084578.2828282828</v>
      </c>
      <c r="Q9" s="45">
        <v>42.949300000000001</v>
      </c>
    </row>
    <row r="10" spans="1:30" s="3" customFormat="1" x14ac:dyDescent="0.2">
      <c r="B10" s="22" t="s">
        <v>5</v>
      </c>
      <c r="C10" s="51"/>
      <c r="D10" s="8">
        <v>7524746.6665745564</v>
      </c>
      <c r="E10" s="45">
        <v>297.97996799635246</v>
      </c>
      <c r="F10" s="51"/>
      <c r="G10" s="8">
        <v>27803301.099674877</v>
      </c>
      <c r="H10" s="45">
        <v>1101.0107235471251</v>
      </c>
      <c r="I10" s="51"/>
      <c r="J10" s="8">
        <v>9367022.9341546446</v>
      </c>
      <c r="K10" s="45">
        <v>370.93410819252392</v>
      </c>
      <c r="L10" s="51"/>
      <c r="M10" s="8">
        <v>7025591.8167317249</v>
      </c>
      <c r="N10" s="45">
        <v>278.21343594257633</v>
      </c>
      <c r="O10" s="51"/>
      <c r="P10" s="8">
        <v>23641607.783499755</v>
      </c>
      <c r="Q10" s="45">
        <v>936.20766822659027</v>
      </c>
    </row>
    <row r="11" spans="1:30" s="3" customFormat="1" x14ac:dyDescent="0.2">
      <c r="B11" s="22" t="s">
        <v>8</v>
      </c>
      <c r="C11" s="52"/>
      <c r="D11" s="8"/>
      <c r="E11" s="46"/>
      <c r="F11" s="52"/>
      <c r="G11" s="10"/>
      <c r="H11" s="46"/>
      <c r="I11" s="52"/>
      <c r="J11" s="10"/>
      <c r="K11" s="46"/>
      <c r="L11" s="52"/>
      <c r="M11" s="10"/>
      <c r="N11" s="46"/>
      <c r="O11" s="52"/>
      <c r="P11" s="10"/>
      <c r="Q11" s="46"/>
    </row>
    <row r="12" spans="1:30" s="3" customFormat="1" ht="13.5" thickBot="1" x14ac:dyDescent="0.25">
      <c r="B12" s="35"/>
      <c r="C12" s="53"/>
      <c r="D12" s="47"/>
      <c r="E12" s="48">
        <v>0</v>
      </c>
      <c r="F12" s="53"/>
      <c r="G12" s="47"/>
      <c r="H12" s="48">
        <v>0</v>
      </c>
      <c r="I12" s="53"/>
      <c r="J12" s="47"/>
      <c r="K12" s="48">
        <v>0</v>
      </c>
      <c r="L12" s="53"/>
      <c r="M12" s="47"/>
      <c r="N12" s="48">
        <v>0</v>
      </c>
      <c r="O12" s="53"/>
      <c r="P12" s="47"/>
      <c r="Q12" s="48">
        <v>0</v>
      </c>
    </row>
    <row r="13" spans="1:30" s="3" customFormat="1" ht="13.5" thickBot="1" x14ac:dyDescent="0.25">
      <c r="B13" s="40" t="s">
        <v>6</v>
      </c>
      <c r="C13" s="54">
        <f t="shared" ref="C13:Q13" si="0">SUM(C9:C12)</f>
        <v>173</v>
      </c>
      <c r="D13" s="49">
        <f t="shared" si="0"/>
        <v>7830336.3130392032</v>
      </c>
      <c r="E13" s="50">
        <f t="shared" si="0"/>
        <v>310.08131799635248</v>
      </c>
      <c r="F13" s="54">
        <f t="shared" si="0"/>
        <v>595</v>
      </c>
      <c r="G13" s="49">
        <f t="shared" si="0"/>
        <v>28854317.51381629</v>
      </c>
      <c r="H13" s="50">
        <f t="shared" si="0"/>
        <v>1142.630973547125</v>
      </c>
      <c r="I13" s="54">
        <f t="shared" si="0"/>
        <v>266</v>
      </c>
      <c r="J13" s="49">
        <f t="shared" si="0"/>
        <v>9836889.0957708061</v>
      </c>
      <c r="K13" s="50">
        <f t="shared" si="0"/>
        <v>389.54080819252391</v>
      </c>
      <c r="L13" s="54">
        <f t="shared" si="0"/>
        <v>284</v>
      </c>
      <c r="M13" s="49">
        <f t="shared" si="0"/>
        <v>7527253.4328933414</v>
      </c>
      <c r="N13" s="50">
        <f t="shared" si="0"/>
        <v>298.0792359425763</v>
      </c>
      <c r="O13" s="54">
        <f t="shared" si="0"/>
        <v>614</v>
      </c>
      <c r="P13" s="49">
        <f t="shared" si="0"/>
        <v>24726186.066328038</v>
      </c>
      <c r="Q13" s="50">
        <f t="shared" si="0"/>
        <v>979.15696822659027</v>
      </c>
    </row>
    <row r="14" spans="1:30" s="3" customFormat="1" x14ac:dyDescent="0.2"/>
    <row r="15" spans="1:30" s="3" customFormat="1" ht="13.5" thickBot="1" x14ac:dyDescent="0.25"/>
    <row r="16" spans="1:30" s="3" customFormat="1" x14ac:dyDescent="0.2">
      <c r="B16" s="58" t="s">
        <v>0</v>
      </c>
      <c r="C16" s="59" t="s">
        <v>17</v>
      </c>
      <c r="D16" s="60">
        <v>773</v>
      </c>
      <c r="E16" s="61"/>
      <c r="F16" s="59" t="s">
        <v>11</v>
      </c>
      <c r="G16" s="60">
        <v>840</v>
      </c>
      <c r="H16" s="61"/>
      <c r="I16" s="59" t="s">
        <v>18</v>
      </c>
      <c r="J16" s="60">
        <v>787</v>
      </c>
      <c r="K16" s="61"/>
      <c r="L16" s="59" t="s">
        <v>19</v>
      </c>
      <c r="M16" s="60">
        <v>820</v>
      </c>
      <c r="N16" s="61"/>
      <c r="O16" s="59" t="s">
        <v>20</v>
      </c>
      <c r="P16" s="60">
        <v>851</v>
      </c>
      <c r="Q16" s="61"/>
    </row>
    <row r="17" spans="2:17" s="3" customFormat="1" ht="13.5" thickBot="1" x14ac:dyDescent="0.25">
      <c r="B17" s="24"/>
      <c r="C17" s="12" t="s">
        <v>29</v>
      </c>
      <c r="D17" s="62" t="s">
        <v>3</v>
      </c>
      <c r="E17" s="63"/>
      <c r="F17" s="12" t="s">
        <v>29</v>
      </c>
      <c r="G17" s="62" t="s">
        <v>3</v>
      </c>
      <c r="H17" s="63"/>
      <c r="I17" s="12" t="s">
        <v>29</v>
      </c>
      <c r="J17" s="62" t="s">
        <v>3</v>
      </c>
      <c r="K17" s="63"/>
      <c r="L17" s="12" t="s">
        <v>29</v>
      </c>
      <c r="M17" s="62" t="s">
        <v>3</v>
      </c>
      <c r="N17" s="63"/>
      <c r="O17" s="12" t="s">
        <v>29</v>
      </c>
      <c r="P17" s="62" t="s">
        <v>3</v>
      </c>
      <c r="Q17" s="63"/>
    </row>
    <row r="18" spans="2:17" s="3" customFormat="1" ht="14.25" x14ac:dyDescent="0.2">
      <c r="B18" s="30"/>
      <c r="C18" s="64" t="s">
        <v>2</v>
      </c>
      <c r="D18" s="65" t="s">
        <v>30</v>
      </c>
      <c r="E18" s="66" t="s">
        <v>7</v>
      </c>
      <c r="F18" s="64" t="s">
        <v>2</v>
      </c>
      <c r="G18" s="65" t="s">
        <v>30</v>
      </c>
      <c r="H18" s="66" t="s">
        <v>7</v>
      </c>
      <c r="I18" s="64" t="s">
        <v>2</v>
      </c>
      <c r="J18" s="65" t="s">
        <v>30</v>
      </c>
      <c r="K18" s="66" t="s">
        <v>7</v>
      </c>
      <c r="L18" s="64" t="s">
        <v>2</v>
      </c>
      <c r="M18" s="65" t="s">
        <v>30</v>
      </c>
      <c r="N18" s="66" t="s">
        <v>7</v>
      </c>
      <c r="O18" s="64" t="s">
        <v>2</v>
      </c>
      <c r="P18" s="65" t="s">
        <v>30</v>
      </c>
      <c r="Q18" s="66" t="s">
        <v>7</v>
      </c>
    </row>
    <row r="19" spans="2:17" s="3" customFormat="1" x14ac:dyDescent="0.2">
      <c r="B19" s="22" t="s">
        <v>4</v>
      </c>
      <c r="C19" s="51">
        <v>418</v>
      </c>
      <c r="D19" s="8">
        <v>738361.11111111112</v>
      </c>
      <c r="E19" s="45">
        <v>29.239100000000001</v>
      </c>
      <c r="F19" s="51">
        <v>97</v>
      </c>
      <c r="G19" s="8">
        <v>171342.17171717176</v>
      </c>
      <c r="H19" s="45">
        <v>6.7851500000000007</v>
      </c>
      <c r="I19" s="51">
        <v>219</v>
      </c>
      <c r="J19" s="8">
        <v>386844.6969696969</v>
      </c>
      <c r="K19" s="45">
        <v>15.319050000000001</v>
      </c>
      <c r="L19" s="51">
        <v>204</v>
      </c>
      <c r="M19" s="8">
        <v>360348.48484848486</v>
      </c>
      <c r="N19" s="45">
        <v>14.269800000000002</v>
      </c>
      <c r="O19" s="51">
        <v>173</v>
      </c>
      <c r="P19" s="8">
        <v>305589.64646464644</v>
      </c>
      <c r="Q19" s="45">
        <v>12.10135</v>
      </c>
    </row>
    <row r="20" spans="2:17" s="3" customFormat="1" x14ac:dyDescent="0.2">
      <c r="B20" s="22" t="s">
        <v>5</v>
      </c>
      <c r="C20" s="51"/>
      <c r="D20" s="8">
        <v>6010637.3974793842</v>
      </c>
      <c r="E20" s="45">
        <v>238.02124094018362</v>
      </c>
      <c r="F20" s="51"/>
      <c r="G20" s="8">
        <v>3035321.8712761281</v>
      </c>
      <c r="H20" s="45">
        <v>120.19874610253467</v>
      </c>
      <c r="I20" s="51"/>
      <c r="J20" s="8">
        <v>11132212.066170169</v>
      </c>
      <c r="K20" s="45">
        <v>440.83559782033865</v>
      </c>
      <c r="L20" s="51"/>
      <c r="M20" s="8">
        <v>7345506.0398727451</v>
      </c>
      <c r="N20" s="45">
        <v>290.88203917896072</v>
      </c>
      <c r="O20" s="51"/>
      <c r="P20" s="8">
        <v>20951984.042901989</v>
      </c>
      <c r="Q20" s="45">
        <v>829.69856809891871</v>
      </c>
    </row>
    <row r="21" spans="2:17" s="3" customFormat="1" x14ac:dyDescent="0.2">
      <c r="B21" s="22" t="s">
        <v>8</v>
      </c>
      <c r="C21" s="52"/>
      <c r="D21" s="8"/>
      <c r="E21" s="46"/>
      <c r="F21" s="52"/>
      <c r="G21" s="10"/>
      <c r="H21" s="46"/>
      <c r="I21" s="52"/>
      <c r="J21" s="10"/>
      <c r="K21" s="46"/>
      <c r="L21" s="52"/>
      <c r="M21" s="10"/>
      <c r="N21" s="46"/>
      <c r="O21" s="52"/>
      <c r="P21" s="10"/>
      <c r="Q21" s="46"/>
    </row>
    <row r="22" spans="2:17" s="3" customFormat="1" ht="13.5" thickBot="1" x14ac:dyDescent="0.25">
      <c r="B22" s="35"/>
      <c r="C22" s="53"/>
      <c r="D22" s="47"/>
      <c r="E22" s="48">
        <v>0</v>
      </c>
      <c r="F22" s="53"/>
      <c r="G22" s="47"/>
      <c r="H22" s="48"/>
      <c r="I22" s="53"/>
      <c r="J22" s="47"/>
      <c r="K22" s="48">
        <v>0</v>
      </c>
      <c r="L22" s="53"/>
      <c r="M22" s="47"/>
      <c r="N22" s="48">
        <v>0</v>
      </c>
      <c r="O22" s="53"/>
      <c r="P22" s="47"/>
      <c r="Q22" s="48">
        <v>0</v>
      </c>
    </row>
    <row r="23" spans="2:17" s="3" customFormat="1" ht="13.5" thickBot="1" x14ac:dyDescent="0.25">
      <c r="B23" s="40" t="s">
        <v>6</v>
      </c>
      <c r="C23" s="54">
        <f t="shared" ref="C23:Q23" si="1">SUM(C19:C22)</f>
        <v>418</v>
      </c>
      <c r="D23" s="49">
        <f t="shared" si="1"/>
        <v>6748998.5085904952</v>
      </c>
      <c r="E23" s="50">
        <f t="shared" si="1"/>
        <v>267.2603409401836</v>
      </c>
      <c r="F23" s="54">
        <f t="shared" si="1"/>
        <v>97</v>
      </c>
      <c r="G23" s="49">
        <f t="shared" si="1"/>
        <v>3206664.0429932997</v>
      </c>
      <c r="H23" s="50">
        <f t="shared" si="1"/>
        <v>126.98389610253467</v>
      </c>
      <c r="I23" s="54">
        <f t="shared" si="1"/>
        <v>219</v>
      </c>
      <c r="J23" s="49">
        <f t="shared" si="1"/>
        <v>11519056.763139866</v>
      </c>
      <c r="K23" s="50">
        <f t="shared" si="1"/>
        <v>456.15464782033865</v>
      </c>
      <c r="L23" s="54">
        <f t="shared" si="1"/>
        <v>204</v>
      </c>
      <c r="M23" s="49">
        <f t="shared" si="1"/>
        <v>7705854.5247212294</v>
      </c>
      <c r="N23" s="50">
        <f t="shared" si="1"/>
        <v>305.1518391789607</v>
      </c>
      <c r="O23" s="54">
        <f t="shared" si="1"/>
        <v>173</v>
      </c>
      <c r="P23" s="49">
        <f t="shared" si="1"/>
        <v>21257573.689366635</v>
      </c>
      <c r="Q23" s="50">
        <f t="shared" si="1"/>
        <v>841.79991809891874</v>
      </c>
    </row>
    <row r="24" spans="2:17" s="3" customFormat="1" x14ac:dyDescent="0.2"/>
    <row r="25" spans="2:17" s="3" customFormat="1" ht="13.5" thickBot="1" x14ac:dyDescent="0.25"/>
    <row r="26" spans="2:17" s="3" customFormat="1" x14ac:dyDescent="0.2">
      <c r="B26" s="58" t="s">
        <v>31</v>
      </c>
      <c r="C26" s="59" t="s">
        <v>22</v>
      </c>
      <c r="D26" s="60">
        <v>1081</v>
      </c>
      <c r="E26" s="61"/>
    </row>
    <row r="27" spans="2:17" s="3" customFormat="1" ht="13.5" thickBot="1" x14ac:dyDescent="0.25">
      <c r="B27" s="24"/>
      <c r="C27" s="12" t="s">
        <v>29</v>
      </c>
      <c r="D27" s="62" t="s">
        <v>3</v>
      </c>
      <c r="E27" s="63"/>
    </row>
    <row r="28" spans="2:17" s="3" customFormat="1" ht="14.25" x14ac:dyDescent="0.2">
      <c r="B28" s="30"/>
      <c r="C28" s="64" t="s">
        <v>2</v>
      </c>
      <c r="D28" s="65" t="s">
        <v>30</v>
      </c>
      <c r="E28" s="66" t="s">
        <v>7</v>
      </c>
    </row>
    <row r="29" spans="2:17" s="3" customFormat="1" x14ac:dyDescent="0.2">
      <c r="B29" s="22" t="s">
        <v>4</v>
      </c>
      <c r="C29" s="51">
        <f>C9+F9+I9+L9+O9+C19+F19+I19+L19+O19</f>
        <v>3043</v>
      </c>
      <c r="D29" s="8">
        <f>D9+G9+J9+M9+P9+D19+G19+J19+M19+P19</f>
        <v>5375198.2323232321</v>
      </c>
      <c r="E29" s="45">
        <f>E9+H9+K9+N9+Q9+E19+H19+K19+N19+Q19</f>
        <v>212.85784999999998</v>
      </c>
    </row>
    <row r="30" spans="2:17" s="3" customFormat="1" x14ac:dyDescent="0.2">
      <c r="B30" s="22" t="s">
        <v>5</v>
      </c>
      <c r="C30" s="51">
        <f>C10+F10+I10+L10+O10+C20+F20+I20+L20+O20</f>
        <v>0</v>
      </c>
      <c r="D30" s="8">
        <f>E30/3.6*1000000/$D$36</f>
        <v>123837931.71833597</v>
      </c>
      <c r="E30" s="45">
        <f>E10+H10+K10+N10+Q10+E20+H20+K20+N20+Q20</f>
        <v>4903.9820960461047</v>
      </c>
      <c r="H30" s="67"/>
    </row>
    <row r="31" spans="2:17" s="3" customFormat="1" x14ac:dyDescent="0.2">
      <c r="B31" s="22" t="s">
        <v>8</v>
      </c>
      <c r="C31" s="52">
        <f>C11+F11+I11+L11+O11+C21+F21+I21+L21+O21</f>
        <v>0</v>
      </c>
      <c r="D31" s="8">
        <f>D11+G11+J11+M11+P11+D21+G21+J21+M21+P21</f>
        <v>0</v>
      </c>
      <c r="E31" s="46">
        <f>E11+H11+K11+N11+Q11+E21+H21+K21+N21+Q21</f>
        <v>0</v>
      </c>
    </row>
    <row r="32" spans="2:17" s="3" customFormat="1" ht="13.5" thickBot="1" x14ac:dyDescent="0.25">
      <c r="B32" s="35"/>
      <c r="C32" s="53"/>
      <c r="D32" s="47"/>
      <c r="E32" s="48">
        <f>E12+H12+K12+N12+Q12+E22+H22+K22+N22+Q22</f>
        <v>0</v>
      </c>
    </row>
    <row r="33" spans="2:6" s="3" customFormat="1" ht="13.5" thickBot="1" x14ac:dyDescent="0.25">
      <c r="B33" s="40" t="s">
        <v>6</v>
      </c>
      <c r="C33" s="54">
        <f>SUM(C29:C32)</f>
        <v>3043</v>
      </c>
      <c r="D33" s="49">
        <f>SUM(D29:D32)</f>
        <v>129213129.9506592</v>
      </c>
      <c r="E33" s="50">
        <f>SUM(E29:E32)</f>
        <v>5116.8399460461051</v>
      </c>
    </row>
    <row r="34" spans="2:6" s="3" customFormat="1" ht="13.5" thickBot="1" x14ac:dyDescent="0.25"/>
    <row r="35" spans="2:6" s="3" customFormat="1" ht="13.5" thickBot="1" x14ac:dyDescent="0.25">
      <c r="B35" s="68" t="s">
        <v>32</v>
      </c>
      <c r="C35" s="69" t="s">
        <v>33</v>
      </c>
      <c r="D35" s="70">
        <v>69.95</v>
      </c>
    </row>
    <row r="36" spans="2:6" s="3" customFormat="1" ht="15" thickBot="1" x14ac:dyDescent="0.25">
      <c r="B36" s="68" t="s">
        <v>34</v>
      </c>
      <c r="C36" s="69" t="s">
        <v>35</v>
      </c>
      <c r="D36" s="70">
        <v>11</v>
      </c>
    </row>
    <row r="37" spans="2:6" s="3" customFormat="1" ht="13.5" thickBot="1" x14ac:dyDescent="0.25"/>
    <row r="38" spans="2:6" s="4" customFormat="1" ht="13.5" thickBot="1" x14ac:dyDescent="0.25">
      <c r="B38" s="71" t="s">
        <v>36</v>
      </c>
      <c r="C38" s="72"/>
      <c r="D38" s="72"/>
      <c r="E38" s="72"/>
      <c r="F38" s="73"/>
    </row>
    <row r="39" spans="2:6" s="3" customFormat="1" ht="13.5" thickBot="1" x14ac:dyDescent="0.25">
      <c r="B39" s="74" t="s">
        <v>37</v>
      </c>
      <c r="C39" s="75"/>
      <c r="D39" s="76">
        <v>0.77315057944225896</v>
      </c>
    </row>
    <row r="40" spans="2:6" s="3" customFormat="1" x14ac:dyDescent="0.2"/>
    <row r="41" spans="2:6" s="3" customFormat="1" x14ac:dyDescent="0.2">
      <c r="B41" s="4" t="s">
        <v>24</v>
      </c>
    </row>
    <row r="42" spans="2:6" s="3" customFormat="1" x14ac:dyDescent="0.2"/>
    <row r="43" spans="2:6" s="3" customFormat="1" ht="13.5" thickBot="1" x14ac:dyDescent="0.25">
      <c r="B43" s="4">
        <v>1990</v>
      </c>
      <c r="E43" s="77"/>
    </row>
    <row r="44" spans="2:6" s="3" customFormat="1" x14ac:dyDescent="0.2">
      <c r="B44" s="78"/>
      <c r="C44" s="79"/>
      <c r="D44" s="79"/>
      <c r="E44" s="80"/>
    </row>
    <row r="45" spans="2:6" s="3" customFormat="1" x14ac:dyDescent="0.2">
      <c r="B45" s="81" t="s">
        <v>38</v>
      </c>
      <c r="C45" s="82"/>
      <c r="D45" s="83"/>
      <c r="E45" s="84" t="s">
        <v>7</v>
      </c>
    </row>
    <row r="46" spans="2:6" s="3" customFormat="1" x14ac:dyDescent="0.2">
      <c r="B46" s="85" t="s">
        <v>39</v>
      </c>
      <c r="C46" s="82"/>
      <c r="D46" s="86"/>
      <c r="E46" s="87">
        <v>17</v>
      </c>
    </row>
    <row r="47" spans="2:6" s="3" customFormat="1" x14ac:dyDescent="0.2">
      <c r="B47" s="85" t="s">
        <v>40</v>
      </c>
      <c r="C47" s="82"/>
      <c r="D47" s="86"/>
      <c r="E47" s="87">
        <v>12.4</v>
      </c>
    </row>
    <row r="48" spans="2:6" s="3" customFormat="1" ht="13.5" thickBot="1" x14ac:dyDescent="0.25">
      <c r="B48" s="85" t="s">
        <v>5</v>
      </c>
      <c r="C48" s="88"/>
      <c r="D48" s="86"/>
      <c r="E48" s="87">
        <v>12.2</v>
      </c>
    </row>
    <row r="49" spans="2:5" s="3" customFormat="1" ht="13.5" thickBot="1" x14ac:dyDescent="0.25">
      <c r="B49" s="40" t="s">
        <v>6</v>
      </c>
      <c r="C49" s="54"/>
      <c r="D49" s="49"/>
      <c r="E49" s="50">
        <f>SUM(E46:E48)</f>
        <v>41.599999999999994</v>
      </c>
    </row>
    <row r="50" spans="2:5" s="3" customFormat="1" x14ac:dyDescent="0.2"/>
    <row r="51" spans="2:5" s="3" customFormat="1" x14ac:dyDescent="0.2"/>
    <row r="52" spans="2:5" s="3" customFormat="1" x14ac:dyDescent="0.2"/>
    <row r="53" spans="2:5" s="3" customFormat="1" x14ac:dyDescent="0.2"/>
    <row r="54" spans="2:5" s="3" customFormat="1" x14ac:dyDescent="0.2"/>
    <row r="55" spans="2:5" s="3" customFormat="1" x14ac:dyDescent="0.2"/>
    <row r="56" spans="2:5" s="3" customFormat="1" x14ac:dyDescent="0.2"/>
    <row r="57" spans="2:5" s="3" customFormat="1" x14ac:dyDescent="0.2"/>
    <row r="58" spans="2:5" s="3" customFormat="1" x14ac:dyDescent="0.2"/>
    <row r="59" spans="2:5" s="3" customFormat="1" x14ac:dyDescent="0.2"/>
    <row r="60" spans="2:5" s="3" customFormat="1" x14ac:dyDescent="0.2"/>
    <row r="61" spans="2:5" s="3" customFormat="1" x14ac:dyDescent="0.2"/>
    <row r="62" spans="2:5" s="3" customFormat="1" x14ac:dyDescent="0.2"/>
    <row r="63" spans="2:5" s="3" customFormat="1" x14ac:dyDescent="0.2"/>
    <row r="64" spans="2:5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</sheetData>
  <mergeCells count="11">
    <mergeCell ref="D27:E27"/>
    <mergeCell ref="D7:E7"/>
    <mergeCell ref="G7:H7"/>
    <mergeCell ref="J7:K7"/>
    <mergeCell ref="M7:N7"/>
    <mergeCell ref="P7:Q7"/>
    <mergeCell ref="D17:E17"/>
    <mergeCell ref="G17:H17"/>
    <mergeCell ref="J17:K17"/>
    <mergeCell ref="M17:N17"/>
    <mergeCell ref="P17:Q17"/>
  </mergeCells>
  <pageMargins left="0.75" right="0.75" top="1" bottom="1" header="0" footer="0"/>
  <pageSetup paperSize="8" scale="9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6" ma:contentTypeDescription="Opret et nyt dokument." ma:contentTypeScope="" ma:versionID="d3bf6d1cc19b2d904f6c1ee00bbf0616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be0ec05a9baaa8ff27a867659fb4fc91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DFD57840-E015-4B82-A16F-42D9F34E9CA4}"/>
</file>

<file path=customXml/itemProps2.xml><?xml version="1.0" encoding="utf-8"?>
<ds:datastoreItem xmlns:ds="http://schemas.openxmlformats.org/officeDocument/2006/customXml" ds:itemID="{D6DD561E-03BB-45BE-8B6C-C2EF4A88AFED}"/>
</file>

<file path=customXml/itemProps3.xml><?xml version="1.0" encoding="utf-8"?>
<ds:datastoreItem xmlns:ds="http://schemas.openxmlformats.org/officeDocument/2006/customXml" ds:itemID="{A978F105-CBAE-47EA-8B98-C47DC8C92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2020</vt:lpstr>
      <vt:lpstr>2018</vt:lpstr>
      <vt:lpstr>2016</vt:lpstr>
      <vt:lpstr>2010</vt:lpstr>
      <vt:lpstr>2010-20</vt:lpstr>
      <vt:lpstr>1990</vt:lpstr>
    </vt:vector>
  </TitlesOfParts>
  <Company>HNGMN I/S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Anker B. Jensen</dc:creator>
  <cp:lastModifiedBy>Max Gunnar Ansas Guddat</cp:lastModifiedBy>
  <cp:lastPrinted>2008-07-24T10:45:22Z</cp:lastPrinted>
  <dcterms:created xsi:type="dcterms:W3CDTF">2008-07-22T08:36:35Z</dcterms:created>
  <dcterms:modified xsi:type="dcterms:W3CDTF">2022-02-17T10:36:19Z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